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Groups\Purchasing\Office of Supplier Diversity\Spend Reporting\FY23\"/>
    </mc:Choice>
  </mc:AlternateContent>
  <bookViews>
    <workbookView xWindow="0" yWindow="0" windowWidth="19200" windowHeight="6300" firstSheet="1" activeTab="5"/>
  </bookViews>
  <sheets>
    <sheet name="Instructions" sheetId="2" state="hidden" r:id="rId1"/>
    <sheet name="FY23 - 1st Quarter" sheetId="10" r:id="rId2"/>
    <sheet name="FY23 - 2nd Quarter " sheetId="13" r:id="rId3"/>
    <sheet name="FY23 - 3rd Quarter " sheetId="14" r:id="rId4"/>
    <sheet name="FY23 - 4th Quarter" sheetId="15" r:id="rId5"/>
    <sheet name="FY23 Diversity Spending" sheetId="12" r:id="rId6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" i="12" l="1"/>
  <c r="E18" i="12"/>
  <c r="E19" i="12"/>
  <c r="E20" i="12"/>
  <c r="E21" i="12"/>
  <c r="E22" i="12"/>
  <c r="E23" i="12"/>
  <c r="E17" i="12"/>
  <c r="C18" i="12"/>
  <c r="C19" i="12"/>
  <c r="C20" i="12"/>
  <c r="C21" i="12"/>
  <c r="C22" i="12"/>
  <c r="C23" i="12"/>
  <c r="C17" i="12"/>
  <c r="D18" i="12"/>
  <c r="D19" i="12"/>
  <c r="D20" i="12"/>
  <c r="D21" i="12"/>
  <c r="D22" i="12"/>
  <c r="D23" i="12"/>
  <c r="D17" i="12"/>
  <c r="B17" i="12"/>
  <c r="B18" i="12"/>
  <c r="B19" i="12"/>
  <c r="B20" i="12"/>
  <c r="B21" i="12"/>
  <c r="B22" i="12"/>
  <c r="B23" i="12"/>
  <c r="E24" i="15"/>
  <c r="D24" i="15"/>
  <c r="C24" i="15"/>
  <c r="G24" i="15" s="1"/>
  <c r="B24" i="15"/>
  <c r="F24" i="15" s="1"/>
  <c r="G23" i="15"/>
  <c r="F23" i="15"/>
  <c r="G22" i="15"/>
  <c r="F22" i="15"/>
  <c r="G21" i="15"/>
  <c r="F21" i="15"/>
  <c r="G20" i="15"/>
  <c r="F20" i="15"/>
  <c r="G19" i="15"/>
  <c r="F19" i="15"/>
  <c r="G18" i="15"/>
  <c r="I18" i="15" s="1"/>
  <c r="F18" i="15"/>
  <c r="G17" i="15"/>
  <c r="F17" i="15"/>
  <c r="I20" i="15" l="1"/>
  <c r="I17" i="15"/>
  <c r="I23" i="15"/>
  <c r="I22" i="15"/>
  <c r="I19" i="15"/>
  <c r="I21" i="15"/>
  <c r="B24" i="14"/>
  <c r="I24" i="15" l="1"/>
  <c r="G18" i="14"/>
  <c r="G19" i="14"/>
  <c r="G20" i="14"/>
  <c r="G21" i="14"/>
  <c r="G22" i="14"/>
  <c r="G23" i="14"/>
  <c r="G17" i="14"/>
  <c r="F23" i="12" l="1"/>
  <c r="E24" i="14"/>
  <c r="D24" i="14"/>
  <c r="C24" i="14"/>
  <c r="F23" i="14"/>
  <c r="F22" i="14"/>
  <c r="F21" i="14"/>
  <c r="F20" i="14"/>
  <c r="F19" i="14"/>
  <c r="F18" i="14"/>
  <c r="F17" i="14"/>
  <c r="E24" i="13"/>
  <c r="D24" i="13"/>
  <c r="C24" i="13"/>
  <c r="B24" i="13"/>
  <c r="G23" i="13"/>
  <c r="F23" i="13"/>
  <c r="G22" i="13"/>
  <c r="F22" i="13"/>
  <c r="G21" i="13"/>
  <c r="F21" i="13"/>
  <c r="G20" i="13"/>
  <c r="F20" i="13"/>
  <c r="G19" i="13"/>
  <c r="F19" i="13"/>
  <c r="G18" i="13"/>
  <c r="F18" i="13"/>
  <c r="G17" i="13"/>
  <c r="F17" i="13"/>
  <c r="E24" i="12"/>
  <c r="D24" i="12"/>
  <c r="C24" i="12"/>
  <c r="B24" i="12"/>
  <c r="G23" i="12"/>
  <c r="G22" i="12"/>
  <c r="F22" i="12"/>
  <c r="G21" i="12"/>
  <c r="F21" i="12"/>
  <c r="G20" i="12"/>
  <c r="F20" i="12"/>
  <c r="G19" i="12"/>
  <c r="F19" i="12"/>
  <c r="G18" i="12"/>
  <c r="F18" i="12"/>
  <c r="F17" i="12"/>
  <c r="G24" i="12" l="1"/>
  <c r="I19" i="12" s="1"/>
  <c r="F24" i="12"/>
  <c r="F24" i="13"/>
  <c r="G24" i="13"/>
  <c r="I17" i="13" s="1"/>
  <c r="F24" i="14"/>
  <c r="G24" i="14"/>
  <c r="I17" i="14" s="1"/>
  <c r="D24" i="10"/>
  <c r="I21" i="12" l="1"/>
  <c r="I22" i="12"/>
  <c r="I20" i="12"/>
  <c r="I17" i="12"/>
  <c r="I18" i="12"/>
  <c r="I19" i="13"/>
  <c r="I18" i="13"/>
  <c r="I22" i="13"/>
  <c r="I21" i="13"/>
  <c r="I20" i="13"/>
  <c r="I23" i="13"/>
  <c r="I23" i="12"/>
  <c r="I21" i="14"/>
  <c r="I20" i="14"/>
  <c r="I23" i="14"/>
  <c r="I19" i="14"/>
  <c r="I18" i="14"/>
  <c r="I22" i="14"/>
  <c r="E24" i="10"/>
  <c r="F17" i="10"/>
  <c r="G17" i="10"/>
  <c r="C24" i="10"/>
  <c r="B24" i="10"/>
  <c r="I24" i="12" l="1"/>
  <c r="I24" i="13"/>
  <c r="I24" i="14"/>
  <c r="G23" i="10"/>
  <c r="F23" i="10"/>
  <c r="G22" i="10"/>
  <c r="F22" i="10"/>
  <c r="G21" i="10"/>
  <c r="F21" i="10"/>
  <c r="G20" i="10"/>
  <c r="F20" i="10"/>
  <c r="G19" i="10"/>
  <c r="F19" i="10"/>
  <c r="G18" i="10"/>
  <c r="F18" i="10"/>
  <c r="F24" i="10" l="1"/>
  <c r="G24" i="10"/>
  <c r="I22" i="10" l="1"/>
  <c r="I17" i="10"/>
  <c r="I21" i="10"/>
  <c r="I18" i="10"/>
  <c r="I23" i="10"/>
  <c r="I20" i="10"/>
  <c r="I19" i="10"/>
  <c r="I24" i="10" l="1"/>
</calcChain>
</file>

<file path=xl/sharedStrings.xml><?xml version="1.0" encoding="utf-8"?>
<sst xmlns="http://schemas.openxmlformats.org/spreadsheetml/2006/main" count="165" uniqueCount="49">
  <si>
    <t>CATEGORY</t>
  </si>
  <si>
    <t>No.</t>
  </si>
  <si>
    <t>DOLLARS</t>
  </si>
  <si>
    <t>AFRICAN AMERICAN</t>
  </si>
  <si>
    <t>HISPANIC AMERICAN</t>
  </si>
  <si>
    <t>VETERAN OWNED/SERVICE DISABLED</t>
  </si>
  <si>
    <t>CERTIFIED MWBE/VBE:</t>
  </si>
  <si>
    <t>INSTRUCTIONS FOR USE</t>
  </si>
  <si>
    <t>Step 1: Identify the column/category of spend to input data (Construction, Architecture, Commdities, Services)</t>
  </si>
  <si>
    <t>Step 2: Identify which Diverse Category of spend to input dept data. (Left side of report)</t>
  </si>
  <si>
    <t>Step 3: Under DOLLARS - Input your dept spend data in the row/column that corresponds to the Category of Spend. You will need to summarize/total spend for each diverse category</t>
  </si>
  <si>
    <t>Step 4: If your Dept has spend with a Non-profit organization, please follow above instructions to input in the NON PROFIT category</t>
  </si>
  <si>
    <t>**Please contact Renee Beckord with any questions- Rbeckford @usf.edu or 813-974-6066**</t>
  </si>
  <si>
    <t>DEFINITIONS</t>
  </si>
  <si>
    <t>Step 5: Submit report to to osd@usf.edu by the 15th of each Month</t>
  </si>
  <si>
    <t>CONTACT EMAIL:</t>
  </si>
  <si>
    <t>CONTACT PHONE:</t>
  </si>
  <si>
    <t>UNIVERSITY DEPARTMENT</t>
  </si>
  <si>
    <t>DEPARTMENT ADMINISTRATOR</t>
  </si>
  <si>
    <t>DIVERSE NON PROFIT ORGANIZATIONS: HBCU'S or any Organiztions with a board or ownership is 51% Minority</t>
  </si>
  <si>
    <t>COMMODITIES: Ex.(TESTING, JOURNALS IMAGING/DIAGNOSTICS, PHARMACEUTICALS, CHEMICALS/GASES, BIOLOGICAL, LAB, RESEARCH, BLOOD PLASMA/SERUM, LAB ANIMALS, AGRICULTURE)</t>
  </si>
  <si>
    <t>SMALL BUSINESS</t>
  </si>
  <si>
    <t>SUMMARY OF DEPARTMENTS</t>
  </si>
  <si>
    <t>NON DIVERSE VENDORS</t>
  </si>
  <si>
    <t>PURCHASE ORDERS ISSUED TO DIVERSE SUPPLIERS</t>
  </si>
  <si>
    <t>PURCHASE ORDERS ISSUED TO OTHER SUPPLIERS</t>
  </si>
  <si>
    <t>TOTAL:</t>
  </si>
  <si>
    <t>REPORTING MONTHS:</t>
  </si>
  <si>
    <t>ASIAN AMERICAN (NAT'L CERTIFIED)</t>
  </si>
  <si>
    <t>julian.mendez@hillsclerk.com</t>
  </si>
  <si>
    <t>813-307-7039</t>
  </si>
  <si>
    <t xml:space="preserve">WOMAN-OWNED </t>
  </si>
  <si>
    <t>10/01/2022 - 12/31/2022</t>
  </si>
  <si>
    <t>JULIAN MENDEZ</t>
  </si>
  <si>
    <t>FY23 1ST QUARTER DIVERSITY SPEND %</t>
  </si>
  <si>
    <t>% OF DIVERSITY SPENT BY CATEGORY FOR FY23 WHEN COMPARED TO TOTAL DOLLARS SPENT</t>
  </si>
  <si>
    <t>FY23 1ST QUARTER TOTAL</t>
  </si>
  <si>
    <t>FY23 2nd QUARTER TOTAL</t>
  </si>
  <si>
    <t>FY23 2nd QUARTER DIVERSITY SPEND %</t>
  </si>
  <si>
    <t>4/01/2023 - 6/30/2023</t>
  </si>
  <si>
    <t>FY23 3rd QUARTER TOTAL</t>
  </si>
  <si>
    <t>FY23 3rd QUARTER DIVERSITY SPEND %</t>
  </si>
  <si>
    <t>7/01/2023 - 9/30/2023</t>
  </si>
  <si>
    <t>FY23 4th QUARTER TOTAL</t>
  </si>
  <si>
    <t>FY23 4th QUARTER DIVERSITY SPEND %</t>
  </si>
  <si>
    <t>1/01/2023 - 3/31/2023</t>
  </si>
  <si>
    <t>10/01/2023 - 9/30/2023</t>
  </si>
  <si>
    <t>FY23 Year End TOTAL</t>
  </si>
  <si>
    <t>FY23 Year End DIVERSITY SPEND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</si>
</sst>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[$$-409]* #,##0.00_);_([$$-409]* \(#,##0.00\);_([$$-409]* &quot;-&quot;??_);_(@_)"/>
    <numFmt numFmtId="165" formatCode="m/d/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Poppins"/>
    </font>
    <font>
      <b/>
      <sz val="11"/>
      <color theme="1"/>
      <name val="Poppins"/>
    </font>
    <font>
      <b/>
      <sz val="11"/>
      <color theme="0"/>
      <name val="Poppins"/>
    </font>
    <font>
      <b/>
      <i/>
      <sz val="11"/>
      <color theme="1"/>
      <name val="Poppins"/>
    </font>
    <font>
      <b/>
      <sz val="11"/>
      <name val="Poppins"/>
    </font>
    <font>
      <sz val="11"/>
      <name val="Poppins"/>
    </font>
    <font>
      <b/>
      <i/>
      <sz val="11"/>
      <name val="Poppins"/>
    </font>
    <font>
      <sz val="12"/>
      <color theme="1"/>
      <name val="Poppins"/>
    </font>
    <font>
      <b/>
      <sz val="12"/>
      <color theme="1"/>
      <name val="Poppins"/>
    </font>
    <font>
      <u/>
      <sz val="11"/>
      <color theme="10"/>
      <name val="Poppins"/>
    </font>
    <font>
      <b/>
      <sz val="14"/>
      <color theme="0"/>
      <name val="Poppins"/>
    </font>
  </fonts>
  <fills count="8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61">
    <xf numFmtId="0" fontId="0" fillId="0" borderId="0" xfId="0"/>
    <xf numFmtId="0" fontId="3" fillId="0" borderId="0" xfId="0" applyFont="1"/>
    <xf numFmtId="0" fontId="4" fillId="2" borderId="0" xfId="0" applyFont="1" applyFill="1"/>
    <xf numFmtId="0" fontId="3" fillId="4" borderId="0" xfId="0" applyFont="1" applyFill="1"/>
    <xf numFmtId="0" fontId="0" fillId="4" borderId="0" xfId="0" applyFill="1"/>
    <xf numFmtId="0" fontId="6" fillId="5" borderId="1" xfId="0" applyFont="1" applyFill="1" applyBorder="1"/>
    <xf numFmtId="0" fontId="6" fillId="3" borderId="4" xfId="0" applyFont="1" applyFill="1" applyBorder="1"/>
    <xf numFmtId="0" fontId="8" fillId="3" borderId="0" xfId="0" applyFont="1" applyFill="1" applyBorder="1"/>
    <xf numFmtId="0" fontId="6" fillId="3" borderId="10" xfId="0" applyFont="1" applyFill="1" applyBorder="1"/>
    <xf numFmtId="0" fontId="6" fillId="3" borderId="8" xfId="0" applyFont="1" applyFill="1" applyBorder="1"/>
    <xf numFmtId="0" fontId="8" fillId="3" borderId="11" xfId="0" applyFont="1" applyFill="1" applyBorder="1"/>
    <xf numFmtId="0" fontId="6" fillId="3" borderId="0" xfId="0" applyFont="1" applyFill="1"/>
    <xf numFmtId="0" fontId="6" fillId="3" borderId="6" xfId="0" applyFont="1" applyFill="1" applyBorder="1"/>
    <xf numFmtId="0" fontId="6" fillId="3" borderId="5" xfId="0" applyFont="1" applyFill="1" applyBorder="1"/>
    <xf numFmtId="0" fontId="8" fillId="3" borderId="9" xfId="0" applyFont="1" applyFill="1" applyBorder="1"/>
    <xf numFmtId="0" fontId="8" fillId="3" borderId="12" xfId="0" applyFont="1" applyFill="1" applyBorder="1"/>
    <xf numFmtId="0" fontId="10" fillId="7" borderId="2" xfId="0" applyFont="1" applyFill="1" applyBorder="1"/>
    <xf numFmtId="0" fontId="10" fillId="7" borderId="1" xfId="0" applyFont="1" applyFill="1" applyBorder="1"/>
    <xf numFmtId="0" fontId="7" fillId="3" borderId="1" xfId="0" applyFont="1" applyFill="1" applyBorder="1"/>
    <xf numFmtId="0" fontId="10" fillId="7" borderId="7" xfId="0" applyFont="1" applyFill="1" applyBorder="1"/>
    <xf numFmtId="0" fontId="7" fillId="3" borderId="5" xfId="0" applyFont="1" applyFill="1" applyBorder="1"/>
    <xf numFmtId="0" fontId="6" fillId="3" borderId="1" xfId="0" applyFont="1" applyFill="1" applyBorder="1"/>
    <xf numFmtId="0" fontId="6" fillId="3" borderId="2" xfId="0" applyFont="1" applyFill="1" applyBorder="1"/>
    <xf numFmtId="0" fontId="11" fillId="7" borderId="1" xfId="0" applyFont="1" applyFill="1" applyBorder="1"/>
    <xf numFmtId="164" fontId="6" fillId="3" borderId="1" xfId="0" applyNumberFormat="1" applyFont="1" applyFill="1" applyBorder="1"/>
    <xf numFmtId="0" fontId="11" fillId="7" borderId="3" xfId="0" applyFont="1" applyFill="1" applyBorder="1"/>
    <xf numFmtId="164" fontId="11" fillId="3" borderId="1" xfId="0" applyNumberFormat="1" applyFont="1" applyFill="1" applyBorder="1"/>
    <xf numFmtId="10" fontId="6" fillId="3" borderId="1" xfId="1" applyNumberFormat="1" applyFont="1" applyFill="1" applyBorder="1"/>
    <xf numFmtId="9" fontId="6" fillId="3" borderId="1" xfId="1" applyFont="1" applyFill="1" applyBorder="1"/>
    <xf numFmtId="0" fontId="6" fillId="6" borderId="1" xfId="0" applyNumberFormat="1" applyFont="1" applyFill="1" applyBorder="1"/>
    <xf numFmtId="164" fontId="9" fillId="3" borderId="1" xfId="0" applyNumberFormat="1" applyFont="1" applyFill="1" applyBorder="1"/>
    <xf numFmtId="0" fontId="6" fillId="6" borderId="3" xfId="0" applyNumberFormat="1" applyFont="1" applyFill="1" applyBorder="1"/>
    <xf numFmtId="164" fontId="12" fillId="3" borderId="1" xfId="0" applyNumberFormat="1" applyFont="1" applyFill="1" applyBorder="1"/>
    <xf numFmtId="9" fontId="9" fillId="3" borderId="3" xfId="1" applyFont="1" applyFill="1" applyBorder="1"/>
    <xf numFmtId="0" fontId="6" fillId="0" borderId="11" xfId="0" applyFont="1" applyBorder="1"/>
    <xf numFmtId="0" fontId="6" fillId="0" borderId="8" xfId="0" applyFont="1" applyBorder="1"/>
    <xf numFmtId="0" fontId="6" fillId="0" borderId="13" xfId="0" applyFont="1" applyBorder="1"/>
    <xf numFmtId="0" fontId="6" fillId="0" borderId="0" xfId="0" applyFont="1"/>
    <xf numFmtId="0" fontId="6" fillId="0" borderId="14" xfId="0" applyFont="1" applyBorder="1"/>
    <xf numFmtId="0" fontId="6" fillId="0" borderId="0" xfId="0" applyFont="1" applyBorder="1"/>
    <xf numFmtId="0" fontId="6" fillId="0" borderId="10" xfId="0" applyFont="1" applyBorder="1"/>
    <xf numFmtId="0" fontId="16" fillId="5" borderId="1" xfId="0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0" borderId="0" xfId="0" applyFont="1" applyFill="1"/>
    <xf numFmtId="0" fontId="16" fillId="5" borderId="1" xfId="0" applyFont="1" applyFill="1" applyBorder="1" applyAlignment="1">
      <alignment horizontal="center" wrapText="1"/>
    </xf>
    <xf numFmtId="0" fontId="13" fillId="3" borderId="14" xfId="0" applyFont="1" applyFill="1" applyBorder="1"/>
    <xf numFmtId="0" fontId="13" fillId="3" borderId="12" xfId="0" applyFont="1" applyFill="1" applyBorder="1"/>
    <xf numFmtId="0" fontId="16" fillId="5" borderId="1" xfId="0" applyFont="1" applyFill="1" applyBorder="1" applyAlignment="1">
      <alignment horizontal="center" wrapText="1"/>
    </xf>
    <xf numFmtId="0" fontId="16" fillId="5" borderId="1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14" fillId="3" borderId="0" xfId="0" applyFont="1" applyFill="1" applyBorder="1" applyProtection="1">
      <protection locked="0"/>
    </xf>
    <xf numFmtId="0" fontId="14" fillId="3" borderId="10" xfId="0" applyFont="1" applyFill="1" applyBorder="1" applyProtection="1">
      <protection locked="0"/>
    </xf>
    <xf numFmtId="0" fontId="15" fillId="3" borderId="0" xfId="2" applyFont="1" applyFill="1" applyBorder="1" applyProtection="1">
      <protection locked="0"/>
    </xf>
    <xf numFmtId="0" fontId="16" fillId="5" borderId="2" xfId="0" applyFont="1" applyFill="1" applyBorder="1" applyAlignment="1">
      <alignment horizontal="center" wrapText="1"/>
    </xf>
    <xf numFmtId="0" fontId="16" fillId="5" borderId="3" xfId="0" applyFont="1" applyFill="1" applyBorder="1" applyAlignment="1">
      <alignment horizontal="center" wrapText="1"/>
    </xf>
    <xf numFmtId="0" fontId="9" fillId="3" borderId="13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165" fontId="14" fillId="3" borderId="9" xfId="0" applyNumberFormat="1" applyFont="1" applyFill="1" applyBorder="1" applyAlignment="1" applyProtection="1">
      <alignment horizontal="left"/>
      <protection locked="0"/>
    </xf>
    <xf numFmtId="165" fontId="14" fillId="3" borderId="7" xfId="0" applyNumberFormat="1" applyFont="1" applyFill="1" applyBorder="1" applyAlignment="1" applyProtection="1">
      <alignment horizontal="left"/>
      <protection locked="0"/>
    </xf>
    <xf numFmtId="0" fontId="16" fillId="5" borderId="1" xfId="0" applyFont="1" applyFill="1" applyBorder="1" applyAlignment="1">
      <alignment horizont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ECF12F"/>
      <color rgb="FFF4F7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19051</xdr:rowOff>
    </xdr:from>
    <xdr:to>
      <xdr:col>4</xdr:col>
      <xdr:colOff>5292</xdr:colOff>
      <xdr:row>6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567891" cy="1438274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CLERK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COURT &amp; COMPTROLLER </a:t>
          </a:r>
          <a:endParaRPr lang="en-US" sz="14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OFFICE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SUPPLIER DIVERSITY </a:t>
          </a:r>
        </a:p>
        <a:p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FY23 1ST QUARTER SPEND REPORTING FORM</a:t>
          </a:r>
        </a:p>
      </xdr:txBody>
    </xdr:sp>
    <xdr:clientData/>
  </xdr:twoCellAnchor>
  <xdr:twoCellAnchor editAs="oneCell">
    <xdr:from>
      <xdr:col>2</xdr:col>
      <xdr:colOff>1008594</xdr:colOff>
      <xdr:row>0</xdr:row>
      <xdr:rowOff>37041</xdr:rowOff>
    </xdr:from>
    <xdr:to>
      <xdr:col>3</xdr:col>
      <xdr:colOff>612173</xdr:colOff>
      <xdr:row>5</xdr:row>
      <xdr:rowOff>76200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2819" y="37041"/>
          <a:ext cx="1241878" cy="14202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705081</xdr:colOff>
      <xdr:row>0</xdr:row>
      <xdr:rowOff>1</xdr:rowOff>
    </xdr:from>
    <xdr:to>
      <xdr:col>4</xdr:col>
      <xdr:colOff>4660</xdr:colOff>
      <xdr:row>6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2998" y="1"/>
          <a:ext cx="1733745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19051</xdr:rowOff>
    </xdr:from>
    <xdr:to>
      <xdr:col>4</xdr:col>
      <xdr:colOff>5292</xdr:colOff>
      <xdr:row>6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644091" cy="1695449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CLERK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COURT &amp; COMPTROLLER </a:t>
          </a:r>
          <a:endParaRPr lang="en-US" sz="14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OFFICE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SUPPLIER DIVERSITY </a:t>
          </a:r>
        </a:p>
        <a:p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FY23 2nd QUARTER SPEND REPORTING FORM</a:t>
          </a:r>
        </a:p>
      </xdr:txBody>
    </xdr:sp>
    <xdr:clientData/>
  </xdr:twoCellAnchor>
  <xdr:twoCellAnchor editAs="oneCell">
    <xdr:from>
      <xdr:col>2</xdr:col>
      <xdr:colOff>1008594</xdr:colOff>
      <xdr:row>0</xdr:row>
      <xdr:rowOff>37041</xdr:rowOff>
    </xdr:from>
    <xdr:to>
      <xdr:col>3</xdr:col>
      <xdr:colOff>612173</xdr:colOff>
      <xdr:row>5</xdr:row>
      <xdr:rowOff>76200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8044" y="37041"/>
          <a:ext cx="1241879" cy="14202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705081</xdr:colOff>
      <xdr:row>0</xdr:row>
      <xdr:rowOff>1</xdr:rowOff>
    </xdr:from>
    <xdr:to>
      <xdr:col>4</xdr:col>
      <xdr:colOff>4660</xdr:colOff>
      <xdr:row>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531" y="1"/>
          <a:ext cx="1728454" cy="1714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19051</xdr:rowOff>
    </xdr:from>
    <xdr:to>
      <xdr:col>4</xdr:col>
      <xdr:colOff>5292</xdr:colOff>
      <xdr:row>6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644091" cy="1695449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CLERK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COURT &amp; COMPTROLLER </a:t>
          </a:r>
          <a:endParaRPr lang="en-US" sz="14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OFFICE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SUPPLIER DIVERSITY </a:t>
          </a:r>
        </a:p>
        <a:p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FY23 3rd QUARTER SPEND REPORTING FORM</a:t>
          </a:r>
        </a:p>
      </xdr:txBody>
    </xdr:sp>
    <xdr:clientData/>
  </xdr:twoCellAnchor>
  <xdr:twoCellAnchor editAs="oneCell">
    <xdr:from>
      <xdr:col>2</xdr:col>
      <xdr:colOff>1008594</xdr:colOff>
      <xdr:row>0</xdr:row>
      <xdr:rowOff>37041</xdr:rowOff>
    </xdr:from>
    <xdr:to>
      <xdr:col>3</xdr:col>
      <xdr:colOff>612173</xdr:colOff>
      <xdr:row>5</xdr:row>
      <xdr:rowOff>76200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8044" y="37041"/>
          <a:ext cx="1241879" cy="14202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705081</xdr:colOff>
      <xdr:row>0</xdr:row>
      <xdr:rowOff>1</xdr:rowOff>
    </xdr:from>
    <xdr:to>
      <xdr:col>4</xdr:col>
      <xdr:colOff>4660</xdr:colOff>
      <xdr:row>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531" y="1"/>
          <a:ext cx="1728454" cy="17144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19051</xdr:rowOff>
    </xdr:from>
    <xdr:to>
      <xdr:col>4</xdr:col>
      <xdr:colOff>5292</xdr:colOff>
      <xdr:row>6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644091" cy="1695449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CLERK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COURT &amp; COMPTROLLER </a:t>
          </a:r>
          <a:endParaRPr lang="en-US" sz="14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OFFICE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SUPPLIER DIVERSITY </a:t>
          </a:r>
        </a:p>
        <a:p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FY23 4th QUARTER SPEND REPORTING FORM</a:t>
          </a:r>
        </a:p>
      </xdr:txBody>
    </xdr:sp>
    <xdr:clientData/>
  </xdr:twoCellAnchor>
  <xdr:twoCellAnchor editAs="oneCell">
    <xdr:from>
      <xdr:col>2</xdr:col>
      <xdr:colOff>1008594</xdr:colOff>
      <xdr:row>0</xdr:row>
      <xdr:rowOff>37041</xdr:rowOff>
    </xdr:from>
    <xdr:to>
      <xdr:col>3</xdr:col>
      <xdr:colOff>612173</xdr:colOff>
      <xdr:row>5</xdr:row>
      <xdr:rowOff>76200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8044" y="37041"/>
          <a:ext cx="1241879" cy="14202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705081</xdr:colOff>
      <xdr:row>0</xdr:row>
      <xdr:rowOff>1</xdr:rowOff>
    </xdr:from>
    <xdr:to>
      <xdr:col>4</xdr:col>
      <xdr:colOff>4660</xdr:colOff>
      <xdr:row>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531" y="1"/>
          <a:ext cx="1728454" cy="1714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19051</xdr:rowOff>
    </xdr:from>
    <xdr:to>
      <xdr:col>4</xdr:col>
      <xdr:colOff>5292</xdr:colOff>
      <xdr:row>6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644091" cy="1695449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CLERK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COURT &amp; COMPTROLLER </a:t>
          </a:r>
          <a:endParaRPr lang="en-US" sz="14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OFFICE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SUPPLIER DIVERSITY </a:t>
          </a:r>
        </a:p>
        <a:p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FY23 Year End SPEND REPORTING FORM</a:t>
          </a:r>
        </a:p>
      </xdr:txBody>
    </xdr:sp>
    <xdr:clientData/>
  </xdr:twoCellAnchor>
  <xdr:twoCellAnchor editAs="oneCell">
    <xdr:from>
      <xdr:col>2</xdr:col>
      <xdr:colOff>1008594</xdr:colOff>
      <xdr:row>0</xdr:row>
      <xdr:rowOff>37041</xdr:rowOff>
    </xdr:from>
    <xdr:to>
      <xdr:col>3</xdr:col>
      <xdr:colOff>612173</xdr:colOff>
      <xdr:row>5</xdr:row>
      <xdr:rowOff>76200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8044" y="37041"/>
          <a:ext cx="1241879" cy="14202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705081</xdr:colOff>
      <xdr:row>0</xdr:row>
      <xdr:rowOff>1</xdr:rowOff>
    </xdr:from>
    <xdr:to>
      <xdr:col>4</xdr:col>
      <xdr:colOff>4660</xdr:colOff>
      <xdr:row>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531" y="1"/>
          <a:ext cx="1728454" cy="17144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eckford, Renee" id="{B7952B21-7937-4AF8-A305-1551D7D28071}" userId="S::rbeckford@usf.edu::8b69b8d0-2a5b-4da0-b200-c4d98cafb5d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ulian.mendez@hillsclerk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julian.mendez@hillsclerk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ulian.mendez@hillsclerk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julian.mendez@hillsclerk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julian.mendez@hillsclerk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4"/>
  <sheetViews>
    <sheetView workbookViewId="0">
      <selection sqref="A1:C1"/>
    </sheetView>
  </sheetViews>
  <sheetFormatPr defaultRowHeight="15" x14ac:dyDescent="0.25"/>
  <cols>
    <col min="1" max="1" width="27.7109375" customWidth="1"/>
    <col min="3" max="3" width="9.140625" customWidth="1"/>
  </cols>
  <sheetData>
    <row r="1" spans="1:7" ht="23.25" x14ac:dyDescent="0.35">
      <c r="A1" s="50" t="s">
        <v>7</v>
      </c>
      <c r="B1" s="50"/>
      <c r="C1" s="50"/>
    </row>
    <row r="4" spans="1:7" x14ac:dyDescent="0.25">
      <c r="A4" s="1" t="s">
        <v>8</v>
      </c>
    </row>
    <row r="5" spans="1:7" x14ac:dyDescent="0.25">
      <c r="A5" s="1" t="s">
        <v>9</v>
      </c>
    </row>
    <row r="6" spans="1:7" x14ac:dyDescent="0.25">
      <c r="A6" s="1" t="s">
        <v>10</v>
      </c>
    </row>
    <row r="7" spans="1:7" x14ac:dyDescent="0.25">
      <c r="A7" s="1" t="s">
        <v>11</v>
      </c>
    </row>
    <row r="8" spans="1:7" x14ac:dyDescent="0.25">
      <c r="A8" s="1" t="s">
        <v>14</v>
      </c>
    </row>
    <row r="9" spans="1:7" x14ac:dyDescent="0.25">
      <c r="A9" s="3" t="s">
        <v>12</v>
      </c>
      <c r="B9" s="4"/>
      <c r="C9" s="4"/>
      <c r="D9" s="4"/>
      <c r="E9" s="4"/>
      <c r="F9" s="4"/>
      <c r="G9" s="4"/>
    </row>
    <row r="12" spans="1:7" x14ac:dyDescent="0.25">
      <c r="A12" s="2" t="s">
        <v>13</v>
      </c>
    </row>
    <row r="13" spans="1:7" x14ac:dyDescent="0.25">
      <c r="A13" t="s">
        <v>20</v>
      </c>
    </row>
    <row r="14" spans="1:7" x14ac:dyDescent="0.25">
      <c r="A14" t="s">
        <v>19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zoomScale="90" zoomScaleNormal="90" workbookViewId="0">
      <selection activeCell="D24" sqref="D24"/>
    </sheetView>
  </sheetViews>
  <sheetFormatPr defaultColWidth="9.140625" defaultRowHeight="21.75" x14ac:dyDescent="0.6"/>
  <cols>
    <col min="1" max="1" width="41.85546875" style="37" bestFit="1" customWidth="1"/>
    <col min="2" max="2" width="6.42578125" style="37" customWidth="1"/>
    <col min="3" max="3" width="24.5703125" style="37" customWidth="1"/>
    <col min="4" max="4" width="11.85546875" style="37" customWidth="1"/>
    <col min="5" max="5" width="24.42578125" style="37" customWidth="1"/>
    <col min="6" max="6" width="6.140625" style="37" customWidth="1"/>
    <col min="7" max="7" width="17.28515625" style="37" customWidth="1"/>
    <col min="8" max="8" width="1.5703125" style="37" customWidth="1"/>
    <col min="9" max="9" width="34.85546875" style="37" customWidth="1"/>
    <col min="10" max="16384" width="9.140625" style="37"/>
  </cols>
  <sheetData>
    <row r="1" spans="1:9" x14ac:dyDescent="0.6">
      <c r="A1" s="34"/>
      <c r="B1" s="35"/>
      <c r="C1" s="35"/>
      <c r="D1" s="36"/>
    </row>
    <row r="2" spans="1:9" x14ac:dyDescent="0.6">
      <c r="A2" s="38"/>
      <c r="B2" s="39"/>
      <c r="C2" s="39"/>
      <c r="D2" s="40"/>
    </row>
    <row r="3" spans="1:9" x14ac:dyDescent="0.6">
      <c r="A3" s="38"/>
      <c r="B3" s="39"/>
      <c r="C3" s="39"/>
      <c r="D3" s="40"/>
    </row>
    <row r="4" spans="1:9" x14ac:dyDescent="0.6">
      <c r="A4" s="38"/>
      <c r="B4" s="39"/>
      <c r="C4" s="39"/>
      <c r="D4" s="40"/>
    </row>
    <row r="5" spans="1:9" x14ac:dyDescent="0.6">
      <c r="A5" s="38"/>
      <c r="B5" s="39"/>
      <c r="C5" s="39"/>
      <c r="D5" s="40"/>
    </row>
    <row r="6" spans="1:9" ht="26.25" customHeight="1" x14ac:dyDescent="0.6">
      <c r="A6" s="38"/>
      <c r="B6" s="39"/>
      <c r="C6" s="39"/>
      <c r="D6" s="40"/>
    </row>
    <row r="7" spans="1:9" ht="34.5" hidden="1" customHeight="1" x14ac:dyDescent="0.6">
      <c r="A7" s="38"/>
      <c r="B7" s="39"/>
      <c r="C7" s="39"/>
      <c r="D7" s="40"/>
    </row>
    <row r="8" spans="1:9" ht="19.899999999999999" hidden="1" customHeight="1" x14ac:dyDescent="0.65">
      <c r="A8" s="46" t="s">
        <v>17</v>
      </c>
      <c r="B8" s="51" t="s">
        <v>22</v>
      </c>
      <c r="C8" s="51"/>
      <c r="D8" s="52"/>
    </row>
    <row r="9" spans="1:9" ht="23.25" x14ac:dyDescent="0.65">
      <c r="A9" s="46" t="s">
        <v>18</v>
      </c>
      <c r="B9" s="51" t="s">
        <v>33</v>
      </c>
      <c r="C9" s="51"/>
      <c r="D9" s="52"/>
    </row>
    <row r="10" spans="1:9" ht="23.25" x14ac:dyDescent="0.65">
      <c r="A10" s="46" t="s">
        <v>15</v>
      </c>
      <c r="B10" s="53" t="s">
        <v>29</v>
      </c>
      <c r="C10" s="51"/>
      <c r="D10" s="52"/>
    </row>
    <row r="11" spans="1:9" ht="23.25" x14ac:dyDescent="0.65">
      <c r="A11" s="46" t="s">
        <v>16</v>
      </c>
      <c r="B11" s="51" t="s">
        <v>30</v>
      </c>
      <c r="C11" s="51"/>
      <c r="D11" s="52"/>
    </row>
    <row r="12" spans="1:9" ht="23.25" x14ac:dyDescent="0.65">
      <c r="A12" s="47" t="s">
        <v>27</v>
      </c>
      <c r="B12" s="58" t="s">
        <v>32</v>
      </c>
      <c r="C12" s="58"/>
      <c r="D12" s="59"/>
    </row>
    <row r="13" spans="1:9" ht="81.75" customHeight="1" x14ac:dyDescent="0.8">
      <c r="A13" s="45" t="s">
        <v>0</v>
      </c>
      <c r="B13" s="60" t="s">
        <v>24</v>
      </c>
      <c r="C13" s="60"/>
      <c r="D13" s="60" t="s">
        <v>25</v>
      </c>
      <c r="E13" s="60"/>
      <c r="F13" s="54" t="s">
        <v>36</v>
      </c>
      <c r="G13" s="55"/>
      <c r="H13" s="5"/>
      <c r="I13" s="41" t="s">
        <v>34</v>
      </c>
    </row>
    <row r="14" spans="1:9" ht="45.95" customHeight="1" x14ac:dyDescent="0.6">
      <c r="A14" s="6"/>
      <c r="B14" s="7"/>
      <c r="C14" s="8"/>
      <c r="D14" s="7"/>
      <c r="E14" s="9"/>
      <c r="F14" s="10"/>
      <c r="G14" s="11"/>
      <c r="H14" s="12"/>
      <c r="I14" s="56" t="s">
        <v>35</v>
      </c>
    </row>
    <row r="15" spans="1:9" ht="39" customHeight="1" x14ac:dyDescent="0.65">
      <c r="A15" s="13"/>
      <c r="B15" s="14"/>
      <c r="C15" s="42" t="s">
        <v>2</v>
      </c>
      <c r="D15" s="14"/>
      <c r="E15" s="43" t="s">
        <v>2</v>
      </c>
      <c r="F15" s="15"/>
      <c r="G15" s="43" t="s">
        <v>2</v>
      </c>
      <c r="H15" s="6"/>
      <c r="I15" s="57"/>
    </row>
    <row r="16" spans="1:9" x14ac:dyDescent="0.6">
      <c r="A16" s="16" t="s">
        <v>6</v>
      </c>
      <c r="B16" s="17" t="s">
        <v>1</v>
      </c>
      <c r="C16" s="18"/>
      <c r="D16" s="19" t="s">
        <v>1</v>
      </c>
      <c r="E16" s="20"/>
      <c r="F16" s="19" t="s">
        <v>1</v>
      </c>
      <c r="G16" s="20"/>
      <c r="H16" s="6"/>
      <c r="I16" s="21"/>
    </row>
    <row r="17" spans="1:18" x14ac:dyDescent="0.6">
      <c r="A17" s="22" t="s">
        <v>28</v>
      </c>
      <c r="B17" s="23">
        <v>7</v>
      </c>
      <c r="C17" s="24">
        <v>78274.539999999994</v>
      </c>
      <c r="D17" s="19"/>
      <c r="E17" s="24">
        <v>0</v>
      </c>
      <c r="F17" s="23">
        <f t="shared" ref="F17:G24" si="0">SUM(B17+D17)</f>
        <v>7</v>
      </c>
      <c r="G17" s="26">
        <f t="shared" si="0"/>
        <v>78274.539999999994</v>
      </c>
      <c r="H17" s="6"/>
      <c r="I17" s="27">
        <f t="shared" ref="I17:I23" si="1">G17/G$24</f>
        <v>2.6791781742509384E-2</v>
      </c>
    </row>
    <row r="18" spans="1:18" x14ac:dyDescent="0.6">
      <c r="A18" s="22" t="s">
        <v>3</v>
      </c>
      <c r="B18" s="23">
        <v>4</v>
      </c>
      <c r="C18" s="24">
        <v>28356</v>
      </c>
      <c r="D18" s="25"/>
      <c r="E18" s="24">
        <v>0</v>
      </c>
      <c r="F18" s="23">
        <f t="shared" si="0"/>
        <v>4</v>
      </c>
      <c r="G18" s="26">
        <f t="shared" si="0"/>
        <v>28356</v>
      </c>
      <c r="H18" s="6"/>
      <c r="I18" s="27">
        <f t="shared" si="1"/>
        <v>9.7056816059295416E-3</v>
      </c>
      <c r="L18" s="44"/>
    </row>
    <row r="19" spans="1:18" x14ac:dyDescent="0.6">
      <c r="A19" s="22" t="s">
        <v>4</v>
      </c>
      <c r="B19" s="23">
        <v>15</v>
      </c>
      <c r="C19" s="24">
        <v>47718.44</v>
      </c>
      <c r="D19" s="25"/>
      <c r="E19" s="24">
        <v>0</v>
      </c>
      <c r="F19" s="23">
        <f t="shared" si="0"/>
        <v>15</v>
      </c>
      <c r="G19" s="26">
        <f t="shared" si="0"/>
        <v>47718.44</v>
      </c>
      <c r="H19" s="6"/>
      <c r="I19" s="28">
        <f t="shared" si="1"/>
        <v>1.6333050690212039E-2</v>
      </c>
      <c r="M19" s="39"/>
    </row>
    <row r="20" spans="1:18" x14ac:dyDescent="0.6">
      <c r="A20" s="22" t="s">
        <v>31</v>
      </c>
      <c r="B20" s="23">
        <v>3</v>
      </c>
      <c r="C20" s="24">
        <v>31713.58</v>
      </c>
      <c r="D20" s="25"/>
      <c r="E20" s="24">
        <v>0</v>
      </c>
      <c r="F20" s="23">
        <f t="shared" si="0"/>
        <v>3</v>
      </c>
      <c r="G20" s="26">
        <f t="shared" si="0"/>
        <v>31713.58</v>
      </c>
      <c r="H20" s="6"/>
      <c r="I20" s="27">
        <f t="shared" si="1"/>
        <v>1.085491289547803E-2</v>
      </c>
    </row>
    <row r="21" spans="1:18" x14ac:dyDescent="0.6">
      <c r="A21" s="22" t="s">
        <v>5</v>
      </c>
      <c r="B21" s="23">
        <v>1</v>
      </c>
      <c r="C21" s="24">
        <v>40000</v>
      </c>
      <c r="D21" s="25"/>
      <c r="E21" s="24">
        <v>0</v>
      </c>
      <c r="F21" s="23">
        <f t="shared" si="0"/>
        <v>1</v>
      </c>
      <c r="G21" s="26">
        <f t="shared" si="0"/>
        <v>40000</v>
      </c>
      <c r="H21" s="6"/>
      <c r="I21" s="28">
        <f t="shared" si="1"/>
        <v>1.3691185789151562E-2</v>
      </c>
    </row>
    <row r="22" spans="1:18" x14ac:dyDescent="0.6">
      <c r="A22" s="22" t="s">
        <v>21</v>
      </c>
      <c r="B22" s="23">
        <v>0</v>
      </c>
      <c r="C22" s="24">
        <v>0</v>
      </c>
      <c r="D22" s="25"/>
      <c r="E22" s="24">
        <v>0</v>
      </c>
      <c r="F22" s="23">
        <f t="shared" si="0"/>
        <v>0</v>
      </c>
      <c r="G22" s="26">
        <f t="shared" si="0"/>
        <v>0</v>
      </c>
      <c r="H22" s="6"/>
      <c r="I22" s="27">
        <f t="shared" si="1"/>
        <v>0</v>
      </c>
    </row>
    <row r="23" spans="1:18" x14ac:dyDescent="0.6">
      <c r="A23" s="22" t="s">
        <v>23</v>
      </c>
      <c r="B23" s="23"/>
      <c r="C23" s="24">
        <v>0</v>
      </c>
      <c r="D23" s="25">
        <v>171</v>
      </c>
      <c r="E23" s="24">
        <v>2695525.14</v>
      </c>
      <c r="F23" s="23">
        <f t="shared" si="0"/>
        <v>171</v>
      </c>
      <c r="G23" s="26">
        <f t="shared" si="0"/>
        <v>2695525.14</v>
      </c>
      <c r="H23" s="6"/>
      <c r="I23" s="28">
        <f t="shared" si="1"/>
        <v>0.92262338727671944</v>
      </c>
    </row>
    <row r="24" spans="1:18" ht="31.5" customHeight="1" x14ac:dyDescent="0.6">
      <c r="A24" s="16" t="s">
        <v>26</v>
      </c>
      <c r="B24" s="29">
        <f>SUM(B17:B23)</f>
        <v>30</v>
      </c>
      <c r="C24" s="30">
        <f>SUM(C17:C23)</f>
        <v>226062.56</v>
      </c>
      <c r="D24" s="31">
        <f>SUM(D17:D23)</f>
        <v>171</v>
      </c>
      <c r="E24" s="30">
        <f>SUM(E17:E23)</f>
        <v>2695525.14</v>
      </c>
      <c r="F24" s="31">
        <f t="shared" si="0"/>
        <v>201</v>
      </c>
      <c r="G24" s="32">
        <f t="shared" si="0"/>
        <v>2921587.7</v>
      </c>
      <c r="H24" s="13"/>
      <c r="I24" s="33">
        <f>SUM(I17:I23)</f>
        <v>1</v>
      </c>
      <c r="R24" s="39"/>
    </row>
    <row r="29" spans="1:18" x14ac:dyDescent="0.6">
      <c r="C29" s="39"/>
    </row>
  </sheetData>
  <mergeCells count="9">
    <mergeCell ref="B8:D8"/>
    <mergeCell ref="B9:D9"/>
    <mergeCell ref="B10:D10"/>
    <mergeCell ref="F13:G13"/>
    <mergeCell ref="I14:I15"/>
    <mergeCell ref="B11:D11"/>
    <mergeCell ref="B12:D12"/>
    <mergeCell ref="B13:C13"/>
    <mergeCell ref="D13:E13"/>
  </mergeCells>
  <hyperlinks>
    <hyperlink ref="B10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A12" zoomScale="90" zoomScaleNormal="90" workbookViewId="0">
      <selection activeCell="D24" sqref="D24"/>
    </sheetView>
  </sheetViews>
  <sheetFormatPr defaultColWidth="9.140625" defaultRowHeight="21.75" x14ac:dyDescent="0.6"/>
  <cols>
    <col min="1" max="1" width="41.85546875" style="37" bestFit="1" customWidth="1"/>
    <col min="2" max="2" width="6.42578125" style="37" customWidth="1"/>
    <col min="3" max="3" width="24.5703125" style="37" customWidth="1"/>
    <col min="4" max="4" width="11.85546875" style="37" customWidth="1"/>
    <col min="5" max="5" width="24.42578125" style="37" customWidth="1"/>
    <col min="6" max="6" width="6.140625" style="37" customWidth="1"/>
    <col min="7" max="7" width="17.7109375" style="37" bestFit="1" customWidth="1"/>
    <col min="8" max="8" width="1.5703125" style="37" customWidth="1"/>
    <col min="9" max="9" width="34.85546875" style="37" customWidth="1"/>
    <col min="10" max="16384" width="9.140625" style="37"/>
  </cols>
  <sheetData>
    <row r="1" spans="1:9" x14ac:dyDescent="0.6">
      <c r="A1" s="34"/>
      <c r="B1" s="35"/>
      <c r="C1" s="35"/>
      <c r="D1" s="36"/>
    </row>
    <row r="2" spans="1:9" x14ac:dyDescent="0.6">
      <c r="A2" s="38"/>
      <c r="B2" s="39"/>
      <c r="C2" s="39"/>
      <c r="D2" s="40"/>
    </row>
    <row r="3" spans="1:9" x14ac:dyDescent="0.6">
      <c r="A3" s="38"/>
      <c r="B3" s="39"/>
      <c r="C3" s="39"/>
      <c r="D3" s="40"/>
    </row>
    <row r="4" spans="1:9" x14ac:dyDescent="0.6">
      <c r="A4" s="38"/>
      <c r="B4" s="39"/>
      <c r="C4" s="39"/>
      <c r="D4" s="40"/>
    </row>
    <row r="5" spans="1:9" x14ac:dyDescent="0.6">
      <c r="A5" s="38"/>
      <c r="B5" s="39"/>
      <c r="C5" s="39"/>
      <c r="D5" s="40"/>
    </row>
    <row r="6" spans="1:9" ht="26.25" customHeight="1" x14ac:dyDescent="0.6">
      <c r="A6" s="38"/>
      <c r="B6" s="39"/>
      <c r="C6" s="39"/>
      <c r="D6" s="40"/>
    </row>
    <row r="7" spans="1:9" ht="34.5" hidden="1" customHeight="1" x14ac:dyDescent="0.6">
      <c r="A7" s="38"/>
      <c r="B7" s="39"/>
      <c r="C7" s="39"/>
      <c r="D7" s="40"/>
    </row>
    <row r="8" spans="1:9" ht="19.899999999999999" hidden="1" customHeight="1" x14ac:dyDescent="0.65">
      <c r="A8" s="46" t="s">
        <v>17</v>
      </c>
      <c r="B8" s="51" t="s">
        <v>22</v>
      </c>
      <c r="C8" s="51"/>
      <c r="D8" s="52"/>
    </row>
    <row r="9" spans="1:9" ht="23.25" x14ac:dyDescent="0.65">
      <c r="A9" s="46" t="s">
        <v>18</v>
      </c>
      <c r="B9" s="51" t="s">
        <v>33</v>
      </c>
      <c r="C9" s="51"/>
      <c r="D9" s="52"/>
    </row>
    <row r="10" spans="1:9" ht="23.25" x14ac:dyDescent="0.65">
      <c r="A10" s="46" t="s">
        <v>15</v>
      </c>
      <c r="B10" s="53" t="s">
        <v>29</v>
      </c>
      <c r="C10" s="51"/>
      <c r="D10" s="52"/>
    </row>
    <row r="11" spans="1:9" ht="23.25" x14ac:dyDescent="0.65">
      <c r="A11" s="46" t="s">
        <v>16</v>
      </c>
      <c r="B11" s="51" t="s">
        <v>30</v>
      </c>
      <c r="C11" s="51"/>
      <c r="D11" s="52"/>
    </row>
    <row r="12" spans="1:9" ht="23.25" x14ac:dyDescent="0.65">
      <c r="A12" s="47" t="s">
        <v>27</v>
      </c>
      <c r="B12" s="58" t="s">
        <v>45</v>
      </c>
      <c r="C12" s="58"/>
      <c r="D12" s="59"/>
    </row>
    <row r="13" spans="1:9" ht="81.75" customHeight="1" x14ac:dyDescent="0.8">
      <c r="A13" s="48" t="s">
        <v>0</v>
      </c>
      <c r="B13" s="60" t="s">
        <v>24</v>
      </c>
      <c r="C13" s="60"/>
      <c r="D13" s="60" t="s">
        <v>25</v>
      </c>
      <c r="E13" s="60"/>
      <c r="F13" s="54" t="s">
        <v>37</v>
      </c>
      <c r="G13" s="55"/>
      <c r="H13" s="5"/>
      <c r="I13" s="48" t="s">
        <v>38</v>
      </c>
    </row>
    <row r="14" spans="1:9" ht="45.95" customHeight="1" x14ac:dyDescent="0.6">
      <c r="A14" s="6"/>
      <c r="B14" s="7"/>
      <c r="C14" s="8"/>
      <c r="D14" s="7"/>
      <c r="E14" s="9"/>
      <c r="F14" s="10"/>
      <c r="G14" s="11"/>
      <c r="H14" s="12"/>
      <c r="I14" s="56" t="s">
        <v>35</v>
      </c>
    </row>
    <row r="15" spans="1:9" ht="39" customHeight="1" x14ac:dyDescent="0.65">
      <c r="A15" s="13"/>
      <c r="B15" s="14"/>
      <c r="C15" s="42" t="s">
        <v>2</v>
      </c>
      <c r="D15" s="14"/>
      <c r="E15" s="43" t="s">
        <v>2</v>
      </c>
      <c r="F15" s="15"/>
      <c r="G15" s="43" t="s">
        <v>2</v>
      </c>
      <c r="H15" s="6"/>
      <c r="I15" s="57"/>
    </row>
    <row r="16" spans="1:9" x14ac:dyDescent="0.6">
      <c r="A16" s="16" t="s">
        <v>6</v>
      </c>
      <c r="B16" s="17" t="s">
        <v>1</v>
      </c>
      <c r="C16" s="18"/>
      <c r="D16" s="19" t="s">
        <v>1</v>
      </c>
      <c r="E16" s="20"/>
      <c r="F16" s="19" t="s">
        <v>1</v>
      </c>
      <c r="G16" s="20"/>
      <c r="H16" s="6"/>
      <c r="I16" s="21"/>
    </row>
    <row r="17" spans="1:18" x14ac:dyDescent="0.6">
      <c r="A17" s="22" t="s">
        <v>28</v>
      </c>
      <c r="B17" s="23">
        <v>4</v>
      </c>
      <c r="C17" s="24">
        <v>14330.09</v>
      </c>
      <c r="D17" s="19"/>
      <c r="E17" s="24">
        <v>0</v>
      </c>
      <c r="F17" s="23">
        <f t="shared" ref="F17:G24" si="0">SUM(B17+D17)</f>
        <v>4</v>
      </c>
      <c r="G17" s="26">
        <f t="shared" si="0"/>
        <v>14330.09</v>
      </c>
      <c r="H17" s="6"/>
      <c r="I17" s="27">
        <f t="shared" ref="I17:I23" si="1">G17/G$24</f>
        <v>1.0276373402683862E-2</v>
      </c>
    </row>
    <row r="18" spans="1:18" x14ac:dyDescent="0.6">
      <c r="A18" s="22" t="s">
        <v>3</v>
      </c>
      <c r="B18" s="23">
        <v>7</v>
      </c>
      <c r="C18" s="24">
        <v>1400</v>
      </c>
      <c r="D18" s="25"/>
      <c r="E18" s="24">
        <v>0</v>
      </c>
      <c r="F18" s="23">
        <f t="shared" si="0"/>
        <v>7</v>
      </c>
      <c r="G18" s="26">
        <f t="shared" si="0"/>
        <v>1400</v>
      </c>
      <c r="H18" s="6"/>
      <c r="I18" s="27">
        <f t="shared" si="1"/>
        <v>1.0039659739581124E-3</v>
      </c>
      <c r="L18" s="44"/>
    </row>
    <row r="19" spans="1:18" x14ac:dyDescent="0.6">
      <c r="A19" s="22" t="s">
        <v>4</v>
      </c>
      <c r="B19" s="23">
        <v>25</v>
      </c>
      <c r="C19" s="24">
        <v>12506.63</v>
      </c>
      <c r="D19" s="25"/>
      <c r="E19" s="24">
        <v>0</v>
      </c>
      <c r="F19" s="23">
        <f t="shared" si="0"/>
        <v>25</v>
      </c>
      <c r="G19" s="26">
        <f t="shared" si="0"/>
        <v>12506.63</v>
      </c>
      <c r="H19" s="6"/>
      <c r="I19" s="28">
        <f t="shared" si="1"/>
        <v>8.9687364063455333E-3</v>
      </c>
      <c r="M19" s="39"/>
    </row>
    <row r="20" spans="1:18" x14ac:dyDescent="0.6">
      <c r="A20" s="22" t="s">
        <v>31</v>
      </c>
      <c r="B20" s="23">
        <v>5</v>
      </c>
      <c r="C20" s="24">
        <v>15130.25</v>
      </c>
      <c r="D20" s="25"/>
      <c r="E20" s="24">
        <v>0</v>
      </c>
      <c r="F20" s="23">
        <f t="shared" si="0"/>
        <v>5</v>
      </c>
      <c r="G20" s="26">
        <f t="shared" si="0"/>
        <v>15130.25</v>
      </c>
      <c r="H20" s="6"/>
      <c r="I20" s="27">
        <f t="shared" si="1"/>
        <v>1.0850182983914092E-2</v>
      </c>
    </row>
    <row r="21" spans="1:18" x14ac:dyDescent="0.6">
      <c r="A21" s="22" t="s">
        <v>5</v>
      </c>
      <c r="B21" s="23">
        <v>0</v>
      </c>
      <c r="C21" s="24">
        <v>0</v>
      </c>
      <c r="D21" s="25"/>
      <c r="E21" s="24">
        <v>0</v>
      </c>
      <c r="F21" s="23">
        <f t="shared" si="0"/>
        <v>0</v>
      </c>
      <c r="G21" s="26">
        <f t="shared" si="0"/>
        <v>0</v>
      </c>
      <c r="H21" s="6"/>
      <c r="I21" s="28">
        <f t="shared" si="1"/>
        <v>0</v>
      </c>
    </row>
    <row r="22" spans="1:18" x14ac:dyDescent="0.6">
      <c r="A22" s="22" t="s">
        <v>21</v>
      </c>
      <c r="B22" s="23">
        <v>3</v>
      </c>
      <c r="C22" s="24">
        <v>1335.17</v>
      </c>
      <c r="D22" s="25"/>
      <c r="E22" s="24">
        <v>0</v>
      </c>
      <c r="F22" s="23">
        <f t="shared" si="0"/>
        <v>3</v>
      </c>
      <c r="G22" s="26">
        <f t="shared" si="0"/>
        <v>1335.17</v>
      </c>
      <c r="H22" s="6"/>
      <c r="I22" s="27">
        <f t="shared" si="1"/>
        <v>9.5747517817832361E-4</v>
      </c>
    </row>
    <row r="23" spans="1:18" x14ac:dyDescent="0.6">
      <c r="A23" s="22" t="s">
        <v>23</v>
      </c>
      <c r="B23" s="23"/>
      <c r="C23" s="24">
        <v>0</v>
      </c>
      <c r="D23" s="25">
        <v>166</v>
      </c>
      <c r="E23" s="24">
        <v>1349767.43</v>
      </c>
      <c r="F23" s="23">
        <f t="shared" si="0"/>
        <v>166</v>
      </c>
      <c r="G23" s="26">
        <f t="shared" si="0"/>
        <v>1349767.43</v>
      </c>
      <c r="H23" s="6"/>
      <c r="I23" s="28">
        <f t="shared" si="1"/>
        <v>0.9679432660549202</v>
      </c>
    </row>
    <row r="24" spans="1:18" ht="31.5" customHeight="1" x14ac:dyDescent="0.6">
      <c r="A24" s="16" t="s">
        <v>26</v>
      </c>
      <c r="B24" s="29">
        <f>SUM(B17:B23)</f>
        <v>44</v>
      </c>
      <c r="C24" s="30">
        <f>SUM(C17:C23)</f>
        <v>44702.14</v>
      </c>
      <c r="D24" s="31">
        <f>SUM(D17:D23)</f>
        <v>166</v>
      </c>
      <c r="E24" s="30">
        <f>SUM(E17:E23)</f>
        <v>1349767.43</v>
      </c>
      <c r="F24" s="31">
        <f t="shared" si="0"/>
        <v>210</v>
      </c>
      <c r="G24" s="32">
        <f t="shared" si="0"/>
        <v>1394469.5699999998</v>
      </c>
      <c r="H24" s="13"/>
      <c r="I24" s="33">
        <f>SUM(I17:I23)</f>
        <v>1.0000000000000002</v>
      </c>
      <c r="R24" s="39"/>
    </row>
    <row r="29" spans="1:18" x14ac:dyDescent="0.6">
      <c r="C29" s="39"/>
    </row>
  </sheetData>
  <mergeCells count="9">
    <mergeCell ref="F13:G13"/>
    <mergeCell ref="I14:I15"/>
    <mergeCell ref="B8:D8"/>
    <mergeCell ref="B9:D9"/>
    <mergeCell ref="B10:D10"/>
    <mergeCell ref="B11:D11"/>
    <mergeCell ref="B12:D12"/>
    <mergeCell ref="B13:C13"/>
    <mergeCell ref="D13:E13"/>
  </mergeCells>
  <hyperlinks>
    <hyperlink ref="B10" r:id="rId1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A4" zoomScale="90" zoomScaleNormal="90" workbookViewId="0">
      <selection activeCell="D24" sqref="D24"/>
    </sheetView>
  </sheetViews>
  <sheetFormatPr defaultColWidth="9.140625" defaultRowHeight="21.75" x14ac:dyDescent="0.6"/>
  <cols>
    <col min="1" max="1" width="41.85546875" style="37" bestFit="1" customWidth="1"/>
    <col min="2" max="2" width="6.42578125" style="37" customWidth="1"/>
    <col min="3" max="3" width="24.5703125" style="37" customWidth="1"/>
    <col min="4" max="4" width="11.85546875" style="37" customWidth="1"/>
    <col min="5" max="5" width="24.42578125" style="37" customWidth="1"/>
    <col min="6" max="6" width="6.140625" style="37" customWidth="1"/>
    <col min="7" max="7" width="17.28515625" style="37" customWidth="1"/>
    <col min="8" max="8" width="1.5703125" style="37" customWidth="1"/>
    <col min="9" max="9" width="34.85546875" style="37" customWidth="1"/>
    <col min="10" max="16384" width="9.140625" style="37"/>
  </cols>
  <sheetData>
    <row r="1" spans="1:9" x14ac:dyDescent="0.6">
      <c r="A1" s="34"/>
      <c r="B1" s="35"/>
      <c r="C1" s="35"/>
      <c r="D1" s="36"/>
    </row>
    <row r="2" spans="1:9" x14ac:dyDescent="0.6">
      <c r="A2" s="38"/>
      <c r="B2" s="39"/>
      <c r="C2" s="39"/>
      <c r="D2" s="40"/>
    </row>
    <row r="3" spans="1:9" x14ac:dyDescent="0.6">
      <c r="A3" s="38"/>
      <c r="B3" s="39"/>
      <c r="C3" s="39"/>
      <c r="D3" s="40"/>
    </row>
    <row r="4" spans="1:9" x14ac:dyDescent="0.6">
      <c r="A4" s="38"/>
      <c r="B4" s="39"/>
      <c r="C4" s="39"/>
      <c r="D4" s="40"/>
    </row>
    <row r="5" spans="1:9" x14ac:dyDescent="0.6">
      <c r="A5" s="38"/>
      <c r="B5" s="39"/>
      <c r="C5" s="39"/>
      <c r="D5" s="40"/>
    </row>
    <row r="6" spans="1:9" ht="26.25" customHeight="1" x14ac:dyDescent="0.6">
      <c r="A6" s="38"/>
      <c r="B6" s="39"/>
      <c r="C6" s="39"/>
      <c r="D6" s="40"/>
    </row>
    <row r="7" spans="1:9" ht="34.5" hidden="1" customHeight="1" x14ac:dyDescent="0.6">
      <c r="A7" s="38"/>
      <c r="B7" s="39"/>
      <c r="C7" s="39"/>
      <c r="D7" s="40"/>
    </row>
    <row r="8" spans="1:9" ht="19.899999999999999" hidden="1" customHeight="1" x14ac:dyDescent="0.65">
      <c r="A8" s="46" t="s">
        <v>17</v>
      </c>
      <c r="B8" s="51" t="s">
        <v>22</v>
      </c>
      <c r="C8" s="51"/>
      <c r="D8" s="52"/>
    </row>
    <row r="9" spans="1:9" ht="23.25" x14ac:dyDescent="0.65">
      <c r="A9" s="46" t="s">
        <v>18</v>
      </c>
      <c r="B9" s="51" t="s">
        <v>33</v>
      </c>
      <c r="C9" s="51"/>
      <c r="D9" s="52"/>
    </row>
    <row r="10" spans="1:9" ht="23.25" x14ac:dyDescent="0.65">
      <c r="A10" s="46" t="s">
        <v>15</v>
      </c>
      <c r="B10" s="53" t="s">
        <v>29</v>
      </c>
      <c r="C10" s="51"/>
      <c r="D10" s="52"/>
    </row>
    <row r="11" spans="1:9" ht="23.25" x14ac:dyDescent="0.65">
      <c r="A11" s="46" t="s">
        <v>16</v>
      </c>
      <c r="B11" s="51" t="s">
        <v>30</v>
      </c>
      <c r="C11" s="51"/>
      <c r="D11" s="52"/>
    </row>
    <row r="12" spans="1:9" ht="23.25" x14ac:dyDescent="0.65">
      <c r="A12" s="47" t="s">
        <v>27</v>
      </c>
      <c r="B12" s="58" t="s">
        <v>39</v>
      </c>
      <c r="C12" s="58"/>
      <c r="D12" s="59"/>
    </row>
    <row r="13" spans="1:9" ht="81.75" customHeight="1" x14ac:dyDescent="0.8">
      <c r="A13" s="48" t="s">
        <v>0</v>
      </c>
      <c r="B13" s="60" t="s">
        <v>24</v>
      </c>
      <c r="C13" s="60"/>
      <c r="D13" s="60" t="s">
        <v>25</v>
      </c>
      <c r="E13" s="60"/>
      <c r="F13" s="54" t="s">
        <v>40</v>
      </c>
      <c r="G13" s="55"/>
      <c r="H13" s="5"/>
      <c r="I13" s="48" t="s">
        <v>41</v>
      </c>
    </row>
    <row r="14" spans="1:9" ht="45.95" customHeight="1" x14ac:dyDescent="0.6">
      <c r="A14" s="6"/>
      <c r="B14" s="7"/>
      <c r="C14" s="8"/>
      <c r="D14" s="7"/>
      <c r="E14" s="9"/>
      <c r="F14" s="10"/>
      <c r="G14" s="11"/>
      <c r="H14" s="12"/>
      <c r="I14" s="56" t="s">
        <v>35</v>
      </c>
    </row>
    <row r="15" spans="1:9" ht="39" customHeight="1" x14ac:dyDescent="0.65">
      <c r="A15" s="13"/>
      <c r="B15" s="14"/>
      <c r="C15" s="42" t="s">
        <v>2</v>
      </c>
      <c r="D15" s="14"/>
      <c r="E15" s="43" t="s">
        <v>2</v>
      </c>
      <c r="F15" s="15"/>
      <c r="G15" s="43" t="s">
        <v>2</v>
      </c>
      <c r="H15" s="6"/>
      <c r="I15" s="57"/>
    </row>
    <row r="16" spans="1:9" x14ac:dyDescent="0.6">
      <c r="A16" s="16" t="s">
        <v>6</v>
      </c>
      <c r="B16" s="17" t="s">
        <v>1</v>
      </c>
      <c r="C16" s="18"/>
      <c r="D16" s="19" t="s">
        <v>1</v>
      </c>
      <c r="E16" s="20"/>
      <c r="F16" s="19" t="s">
        <v>1</v>
      </c>
      <c r="G16" s="20"/>
      <c r="H16" s="6"/>
      <c r="I16" s="21"/>
    </row>
    <row r="17" spans="1:18" x14ac:dyDescent="0.6">
      <c r="A17" s="22" t="s">
        <v>28</v>
      </c>
      <c r="B17" s="23">
        <v>4</v>
      </c>
      <c r="C17" s="24">
        <v>604878.42000000004</v>
      </c>
      <c r="D17" s="19"/>
      <c r="E17" s="24">
        <v>0</v>
      </c>
      <c r="F17" s="23">
        <f t="shared" ref="F17:G24" si="0">SUM(B17+D17)</f>
        <v>4</v>
      </c>
      <c r="G17" s="26">
        <f>SUM(C17+E17)</f>
        <v>604878.42000000004</v>
      </c>
      <c r="H17" s="6"/>
      <c r="I17" s="27">
        <f t="shared" ref="I17:I23" si="1">G17/G$24</f>
        <v>0.20148122932703522</v>
      </c>
    </row>
    <row r="18" spans="1:18" x14ac:dyDescent="0.6">
      <c r="A18" s="22" t="s">
        <v>3</v>
      </c>
      <c r="B18" s="23">
        <v>4</v>
      </c>
      <c r="C18" s="24">
        <v>8494</v>
      </c>
      <c r="D18" s="25"/>
      <c r="E18" s="24">
        <v>0</v>
      </c>
      <c r="F18" s="23">
        <f t="shared" si="0"/>
        <v>4</v>
      </c>
      <c r="G18" s="26">
        <f t="shared" ref="G18:G23" si="2">SUM(C18+E18)</f>
        <v>8494</v>
      </c>
      <c r="H18" s="6"/>
      <c r="I18" s="27">
        <f t="shared" si="1"/>
        <v>2.8292984264570672E-3</v>
      </c>
      <c r="L18" s="44"/>
    </row>
    <row r="19" spans="1:18" x14ac:dyDescent="0.6">
      <c r="A19" s="22" t="s">
        <v>4</v>
      </c>
      <c r="B19" s="23">
        <v>29</v>
      </c>
      <c r="C19" s="24">
        <v>494716.13</v>
      </c>
      <c r="D19" s="25"/>
      <c r="E19" s="24">
        <v>0</v>
      </c>
      <c r="F19" s="23">
        <f t="shared" si="0"/>
        <v>29</v>
      </c>
      <c r="G19" s="26">
        <f t="shared" si="2"/>
        <v>494716.13</v>
      </c>
      <c r="H19" s="6"/>
      <c r="I19" s="28">
        <f t="shared" si="1"/>
        <v>0.16478685756439015</v>
      </c>
      <c r="M19" s="39"/>
    </row>
    <row r="20" spans="1:18" x14ac:dyDescent="0.6">
      <c r="A20" s="22" t="s">
        <v>31</v>
      </c>
      <c r="B20" s="23">
        <v>4</v>
      </c>
      <c r="C20" s="24">
        <v>604878.42000000004</v>
      </c>
      <c r="D20" s="25"/>
      <c r="E20" s="24">
        <v>0</v>
      </c>
      <c r="F20" s="23">
        <f t="shared" si="0"/>
        <v>4</v>
      </c>
      <c r="G20" s="26">
        <f t="shared" si="2"/>
        <v>604878.42000000004</v>
      </c>
      <c r="H20" s="6"/>
      <c r="I20" s="27">
        <f t="shared" si="1"/>
        <v>0.20148122932703522</v>
      </c>
    </row>
    <row r="21" spans="1:18" x14ac:dyDescent="0.6">
      <c r="A21" s="22" t="s">
        <v>5</v>
      </c>
      <c r="B21" s="23">
        <v>1</v>
      </c>
      <c r="C21" s="24">
        <v>101382.8</v>
      </c>
      <c r="D21" s="25"/>
      <c r="E21" s="24">
        <v>0</v>
      </c>
      <c r="F21" s="23">
        <f t="shared" si="0"/>
        <v>1</v>
      </c>
      <c r="G21" s="26">
        <f t="shared" si="2"/>
        <v>101382.8</v>
      </c>
      <c r="H21" s="6"/>
      <c r="I21" s="28">
        <f t="shared" si="1"/>
        <v>3.3769978397670306E-2</v>
      </c>
    </row>
    <row r="22" spans="1:18" x14ac:dyDescent="0.6">
      <c r="A22" s="22" t="s">
        <v>21</v>
      </c>
      <c r="B22" s="23">
        <v>0</v>
      </c>
      <c r="C22" s="24">
        <v>0</v>
      </c>
      <c r="D22" s="25"/>
      <c r="E22" s="24">
        <v>0</v>
      </c>
      <c r="F22" s="23">
        <f t="shared" si="0"/>
        <v>0</v>
      </c>
      <c r="G22" s="26">
        <f t="shared" si="2"/>
        <v>0</v>
      </c>
      <c r="H22" s="6"/>
      <c r="I22" s="27">
        <f t="shared" si="1"/>
        <v>0</v>
      </c>
    </row>
    <row r="23" spans="1:18" x14ac:dyDescent="0.6">
      <c r="A23" s="22" t="s">
        <v>23</v>
      </c>
      <c r="B23" s="23"/>
      <c r="C23" s="24">
        <v>0</v>
      </c>
      <c r="D23" s="25">
        <v>139</v>
      </c>
      <c r="E23" s="24">
        <v>1187807.9099999999</v>
      </c>
      <c r="F23" s="23">
        <f t="shared" si="0"/>
        <v>139</v>
      </c>
      <c r="G23" s="26">
        <f t="shared" si="2"/>
        <v>1187807.9099999999</v>
      </c>
      <c r="H23" s="6"/>
      <c r="I23" s="28">
        <f t="shared" si="1"/>
        <v>0.39565140695741197</v>
      </c>
    </row>
    <row r="24" spans="1:18" ht="31.5" customHeight="1" x14ac:dyDescent="0.6">
      <c r="A24" s="16" t="s">
        <v>26</v>
      </c>
      <c r="B24" s="29">
        <f>SUM(B17:B23)</f>
        <v>42</v>
      </c>
      <c r="C24" s="30">
        <f>SUM(C17:C23)</f>
        <v>1814349.7700000003</v>
      </c>
      <c r="D24" s="31">
        <f>SUM(D17:D23)</f>
        <v>139</v>
      </c>
      <c r="E24" s="30">
        <f>SUM(E17:E23)</f>
        <v>1187807.9099999999</v>
      </c>
      <c r="F24" s="31">
        <f t="shared" si="0"/>
        <v>181</v>
      </c>
      <c r="G24" s="32">
        <f t="shared" si="0"/>
        <v>3002157.68</v>
      </c>
      <c r="H24" s="13"/>
      <c r="I24" s="33">
        <f>SUM(I17:I23)</f>
        <v>0.99999999999999989</v>
      </c>
      <c r="R24" s="39"/>
    </row>
    <row r="29" spans="1:18" x14ac:dyDescent="0.6">
      <c r="C29" s="39"/>
    </row>
  </sheetData>
  <mergeCells count="9">
    <mergeCell ref="F13:G13"/>
    <mergeCell ref="I14:I15"/>
    <mergeCell ref="B8:D8"/>
    <mergeCell ref="B9:D9"/>
    <mergeCell ref="B10:D10"/>
    <mergeCell ref="B11:D11"/>
    <mergeCell ref="B12:D12"/>
    <mergeCell ref="B13:C13"/>
    <mergeCell ref="D13:E13"/>
  </mergeCells>
  <hyperlinks>
    <hyperlink ref="B10" r:id="rId1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zoomScale="90" zoomScaleNormal="90" workbookViewId="0">
      <selection activeCell="F23" sqref="F23"/>
    </sheetView>
  </sheetViews>
  <sheetFormatPr defaultColWidth="9.140625" defaultRowHeight="21.75" x14ac:dyDescent="0.6"/>
  <cols>
    <col min="1" max="1" width="41.85546875" style="37" bestFit="1" customWidth="1"/>
    <col min="2" max="2" width="6.42578125" style="37" customWidth="1"/>
    <col min="3" max="3" width="24.5703125" style="37" customWidth="1"/>
    <col min="4" max="4" width="11.85546875" style="37" customWidth="1"/>
    <col min="5" max="5" width="24.42578125" style="37" customWidth="1"/>
    <col min="6" max="6" width="6.140625" style="37" customWidth="1"/>
    <col min="7" max="7" width="17.28515625" style="37" customWidth="1"/>
    <col min="8" max="8" width="1.5703125" style="37" customWidth="1"/>
    <col min="9" max="9" width="34.85546875" style="37" customWidth="1"/>
    <col min="10" max="16384" width="9.140625" style="37"/>
  </cols>
  <sheetData>
    <row r="1" spans="1:9" x14ac:dyDescent="0.6">
      <c r="A1" s="34"/>
      <c r="B1" s="35"/>
      <c r="C1" s="35"/>
      <c r="D1" s="36"/>
    </row>
    <row r="2" spans="1:9" x14ac:dyDescent="0.6">
      <c r="A2" s="38"/>
      <c r="B2" s="39"/>
      <c r="C2" s="39"/>
      <c r="D2" s="40"/>
    </row>
    <row r="3" spans="1:9" x14ac:dyDescent="0.6">
      <c r="A3" s="38"/>
      <c r="B3" s="39"/>
      <c r="C3" s="39"/>
      <c r="D3" s="40"/>
    </row>
    <row r="4" spans="1:9" x14ac:dyDescent="0.6">
      <c r="A4" s="38"/>
      <c r="B4" s="39"/>
      <c r="C4" s="39"/>
      <c r="D4" s="40"/>
    </row>
    <row r="5" spans="1:9" x14ac:dyDescent="0.6">
      <c r="A5" s="38"/>
      <c r="B5" s="39"/>
      <c r="C5" s="39"/>
      <c r="D5" s="40"/>
    </row>
    <row r="6" spans="1:9" ht="26.25" customHeight="1" x14ac:dyDescent="0.6">
      <c r="A6" s="38"/>
      <c r="B6" s="39"/>
      <c r="C6" s="39"/>
      <c r="D6" s="40"/>
    </row>
    <row r="7" spans="1:9" ht="34.5" hidden="1" customHeight="1" x14ac:dyDescent="0.6">
      <c r="A7" s="38"/>
      <c r="B7" s="39"/>
      <c r="C7" s="39"/>
      <c r="D7" s="40"/>
    </row>
    <row r="8" spans="1:9" ht="19.899999999999999" hidden="1" customHeight="1" x14ac:dyDescent="0.65">
      <c r="A8" s="46" t="s">
        <v>17</v>
      </c>
      <c r="B8" s="51" t="s">
        <v>22</v>
      </c>
      <c r="C8" s="51"/>
      <c r="D8" s="52"/>
    </row>
    <row r="9" spans="1:9" ht="23.25" x14ac:dyDescent="0.65">
      <c r="A9" s="46" t="s">
        <v>18</v>
      </c>
      <c r="B9" s="51" t="s">
        <v>33</v>
      </c>
      <c r="C9" s="51"/>
      <c r="D9" s="52"/>
    </row>
    <row r="10" spans="1:9" ht="23.25" x14ac:dyDescent="0.65">
      <c r="A10" s="46" t="s">
        <v>15</v>
      </c>
      <c r="B10" s="53" t="s">
        <v>29</v>
      </c>
      <c r="C10" s="51"/>
      <c r="D10" s="52"/>
    </row>
    <row r="11" spans="1:9" ht="23.25" x14ac:dyDescent="0.65">
      <c r="A11" s="46" t="s">
        <v>16</v>
      </c>
      <c r="B11" s="51" t="s">
        <v>30</v>
      </c>
      <c r="C11" s="51"/>
      <c r="D11" s="52"/>
    </row>
    <row r="12" spans="1:9" ht="23.25" x14ac:dyDescent="0.65">
      <c r="A12" s="47" t="s">
        <v>27</v>
      </c>
      <c r="B12" s="58" t="s">
        <v>42</v>
      </c>
      <c r="C12" s="58"/>
      <c r="D12" s="59"/>
    </row>
    <row r="13" spans="1:9" ht="81.75" customHeight="1" x14ac:dyDescent="0.8">
      <c r="A13" s="49" t="s">
        <v>0</v>
      </c>
      <c r="B13" s="60" t="s">
        <v>24</v>
      </c>
      <c r="C13" s="60"/>
      <c r="D13" s="60" t="s">
        <v>25</v>
      </c>
      <c r="E13" s="60"/>
      <c r="F13" s="54" t="s">
        <v>43</v>
      </c>
      <c r="G13" s="55"/>
      <c r="H13" s="5"/>
      <c r="I13" s="49" t="s">
        <v>44</v>
      </c>
    </row>
    <row r="14" spans="1:9" ht="45.95" customHeight="1" x14ac:dyDescent="0.6">
      <c r="A14" s="6"/>
      <c r="B14" s="7"/>
      <c r="C14" s="8"/>
      <c r="D14" s="7"/>
      <c r="E14" s="9"/>
      <c r="F14" s="10"/>
      <c r="G14" s="11"/>
      <c r="H14" s="12"/>
      <c r="I14" s="56" t="s">
        <v>35</v>
      </c>
    </row>
    <row r="15" spans="1:9" ht="39" customHeight="1" x14ac:dyDescent="0.65">
      <c r="A15" s="13"/>
      <c r="B15" s="14"/>
      <c r="C15" s="42" t="s">
        <v>2</v>
      </c>
      <c r="D15" s="14"/>
      <c r="E15" s="43" t="s">
        <v>2</v>
      </c>
      <c r="F15" s="15"/>
      <c r="G15" s="43" t="s">
        <v>2</v>
      </c>
      <c r="H15" s="6"/>
      <c r="I15" s="57"/>
    </row>
    <row r="16" spans="1:9" x14ac:dyDescent="0.6">
      <c r="A16" s="16" t="s">
        <v>6</v>
      </c>
      <c r="B16" s="17" t="s">
        <v>1</v>
      </c>
      <c r="C16" s="18"/>
      <c r="D16" s="19" t="s">
        <v>1</v>
      </c>
      <c r="E16" s="20"/>
      <c r="F16" s="19" t="s">
        <v>1</v>
      </c>
      <c r="G16" s="20"/>
      <c r="H16" s="6"/>
      <c r="I16" s="21"/>
    </row>
    <row r="17" spans="1:18" x14ac:dyDescent="0.6">
      <c r="A17" s="22" t="s">
        <v>28</v>
      </c>
      <c r="B17" s="23">
        <v>7</v>
      </c>
      <c r="C17" s="24">
        <v>248851.7</v>
      </c>
      <c r="D17" s="19"/>
      <c r="E17" s="24">
        <v>0</v>
      </c>
      <c r="F17" s="23">
        <f t="shared" ref="F17:G24" si="0">SUM(B17+D17)</f>
        <v>7</v>
      </c>
      <c r="G17" s="26">
        <f t="shared" si="0"/>
        <v>248851.7</v>
      </c>
      <c r="H17" s="6"/>
      <c r="I17" s="27">
        <f t="shared" ref="I17:I23" si="1">G17/G$24</f>
        <v>0.10039763242496441</v>
      </c>
    </row>
    <row r="18" spans="1:18" x14ac:dyDescent="0.6">
      <c r="A18" s="22" t="s">
        <v>3</v>
      </c>
      <c r="B18" s="23">
        <v>5</v>
      </c>
      <c r="C18" s="24">
        <v>1432</v>
      </c>
      <c r="D18" s="25"/>
      <c r="E18" s="24">
        <v>0</v>
      </c>
      <c r="F18" s="23">
        <f t="shared" si="0"/>
        <v>5</v>
      </c>
      <c r="G18" s="26">
        <f t="shared" si="0"/>
        <v>1432</v>
      </c>
      <c r="H18" s="6"/>
      <c r="I18" s="27">
        <f t="shared" si="1"/>
        <v>5.7773127381709275E-4</v>
      </c>
      <c r="L18" s="44"/>
    </row>
    <row r="19" spans="1:18" x14ac:dyDescent="0.6">
      <c r="A19" s="22" t="s">
        <v>4</v>
      </c>
      <c r="B19" s="23">
        <v>13</v>
      </c>
      <c r="C19" s="24">
        <v>45319.6</v>
      </c>
      <c r="D19" s="25"/>
      <c r="E19" s="24">
        <v>0</v>
      </c>
      <c r="F19" s="23">
        <f t="shared" si="0"/>
        <v>13</v>
      </c>
      <c r="G19" s="26">
        <f t="shared" si="0"/>
        <v>45319.6</v>
      </c>
      <c r="H19" s="6"/>
      <c r="I19" s="28">
        <f t="shared" si="1"/>
        <v>1.8283903796704692E-2</v>
      </c>
      <c r="M19" s="39"/>
    </row>
    <row r="20" spans="1:18" x14ac:dyDescent="0.6">
      <c r="A20" s="22" t="s">
        <v>31</v>
      </c>
      <c r="B20" s="23">
        <v>11</v>
      </c>
      <c r="C20" s="24">
        <v>272048.26</v>
      </c>
      <c r="D20" s="25"/>
      <c r="E20" s="24">
        <v>0</v>
      </c>
      <c r="F20" s="23">
        <f t="shared" si="0"/>
        <v>11</v>
      </c>
      <c r="G20" s="26">
        <f t="shared" si="0"/>
        <v>272048.26</v>
      </c>
      <c r="H20" s="6"/>
      <c r="I20" s="27">
        <f t="shared" si="1"/>
        <v>0.10975613672452769</v>
      </c>
    </row>
    <row r="21" spans="1:18" x14ac:dyDescent="0.6">
      <c r="A21" s="22" t="s">
        <v>5</v>
      </c>
      <c r="B21" s="23">
        <v>3</v>
      </c>
      <c r="C21" s="24">
        <v>68376.7</v>
      </c>
      <c r="D21" s="25"/>
      <c r="E21" s="24">
        <v>0</v>
      </c>
      <c r="F21" s="23">
        <f t="shared" si="0"/>
        <v>3</v>
      </c>
      <c r="G21" s="26">
        <f t="shared" si="0"/>
        <v>68376.7</v>
      </c>
      <c r="H21" s="6"/>
      <c r="I21" s="28">
        <f t="shared" si="1"/>
        <v>2.7586143848051123E-2</v>
      </c>
    </row>
    <row r="22" spans="1:18" x14ac:dyDescent="0.6">
      <c r="A22" s="22" t="s">
        <v>21</v>
      </c>
      <c r="B22" s="23">
        <v>2</v>
      </c>
      <c r="C22" s="24">
        <v>1288.93</v>
      </c>
      <c r="D22" s="25"/>
      <c r="E22" s="24">
        <v>0</v>
      </c>
      <c r="F22" s="23">
        <f t="shared" si="0"/>
        <v>2</v>
      </c>
      <c r="G22" s="26">
        <f t="shared" si="0"/>
        <v>1288.93</v>
      </c>
      <c r="H22" s="6"/>
      <c r="I22" s="27">
        <f t="shared" si="1"/>
        <v>5.2001059410688923E-4</v>
      </c>
    </row>
    <row r="23" spans="1:18" x14ac:dyDescent="0.6">
      <c r="A23" s="22" t="s">
        <v>23</v>
      </c>
      <c r="B23" s="23"/>
      <c r="C23" s="24">
        <v>0</v>
      </c>
      <c r="D23" s="25">
        <v>140</v>
      </c>
      <c r="E23" s="24">
        <v>1841343.85</v>
      </c>
      <c r="F23" s="23">
        <f t="shared" si="0"/>
        <v>140</v>
      </c>
      <c r="G23" s="26">
        <f t="shared" si="0"/>
        <v>1841343.85</v>
      </c>
      <c r="H23" s="6"/>
      <c r="I23" s="28">
        <f t="shared" si="1"/>
        <v>0.7428784413378281</v>
      </c>
    </row>
    <row r="24" spans="1:18" ht="31.5" customHeight="1" x14ac:dyDescent="0.6">
      <c r="A24" s="16" t="s">
        <v>26</v>
      </c>
      <c r="B24" s="29">
        <f>SUM(B17:B23)</f>
        <v>41</v>
      </c>
      <c r="C24" s="30">
        <f>SUM(C17:C23)</f>
        <v>637317.19000000006</v>
      </c>
      <c r="D24" s="31">
        <f>SUM(D17:D23)</f>
        <v>140</v>
      </c>
      <c r="E24" s="30">
        <f>SUM(E17:E23)</f>
        <v>1841343.85</v>
      </c>
      <c r="F24" s="31">
        <f t="shared" si="0"/>
        <v>181</v>
      </c>
      <c r="G24" s="32">
        <f t="shared" si="0"/>
        <v>2478661.04</v>
      </c>
      <c r="H24" s="13"/>
      <c r="I24" s="33">
        <f>SUM(I17:I23)</f>
        <v>1</v>
      </c>
      <c r="R24" s="39"/>
    </row>
    <row r="29" spans="1:18" x14ac:dyDescent="0.6">
      <c r="C29" s="39"/>
    </row>
  </sheetData>
  <mergeCells count="9">
    <mergeCell ref="F13:G13"/>
    <mergeCell ref="I14:I15"/>
    <mergeCell ref="B8:D8"/>
    <mergeCell ref="B9:D9"/>
    <mergeCell ref="B10:D10"/>
    <mergeCell ref="B11:D11"/>
    <mergeCell ref="B12:D12"/>
    <mergeCell ref="B13:C13"/>
    <mergeCell ref="D13:E13"/>
  </mergeCells>
  <hyperlinks>
    <hyperlink ref="B10" r:id="rId1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abSelected="1" zoomScale="90" zoomScaleNormal="90" workbookViewId="0">
      <selection activeCell="I14" sqref="I14:I15"/>
    </sheetView>
  </sheetViews>
  <sheetFormatPr defaultColWidth="9.140625" defaultRowHeight="21.75" x14ac:dyDescent="0.6"/>
  <cols>
    <col min="1" max="1" width="41.85546875" style="37" bestFit="1" customWidth="1"/>
    <col min="2" max="2" width="10.85546875" style="37" customWidth="1"/>
    <col min="3" max="3" width="24.5703125" style="37" customWidth="1"/>
    <col min="4" max="4" width="11.85546875" style="37" customWidth="1"/>
    <col min="5" max="5" width="24.42578125" style="37" customWidth="1"/>
    <col min="6" max="6" width="6.140625" style="37" customWidth="1"/>
    <col min="7" max="7" width="17.28515625" style="37" customWidth="1"/>
    <col min="8" max="8" width="1.5703125" style="37" customWidth="1"/>
    <col min="9" max="9" width="34.85546875" style="37" customWidth="1"/>
    <col min="10" max="16384" width="9.140625" style="37"/>
  </cols>
  <sheetData>
    <row r="1" spans="1:9" x14ac:dyDescent="0.6">
      <c r="A1" s="34"/>
      <c r="B1" s="35"/>
      <c r="C1" s="35"/>
      <c r="D1" s="36"/>
    </row>
    <row r="2" spans="1:9" x14ac:dyDescent="0.6">
      <c r="A2" s="38"/>
      <c r="B2" s="39"/>
      <c r="C2" s="39"/>
      <c r="D2" s="40"/>
    </row>
    <row r="3" spans="1:9" x14ac:dyDescent="0.6">
      <c r="A3" s="38"/>
      <c r="B3" s="39"/>
      <c r="C3" s="39"/>
      <c r="D3" s="40"/>
    </row>
    <row r="4" spans="1:9" x14ac:dyDescent="0.6">
      <c r="A4" s="38"/>
      <c r="B4" s="39"/>
      <c r="C4" s="39"/>
      <c r="D4" s="40"/>
    </row>
    <row r="5" spans="1:9" x14ac:dyDescent="0.6">
      <c r="A5" s="38"/>
      <c r="B5" s="39"/>
      <c r="C5" s="39"/>
      <c r="D5" s="40"/>
    </row>
    <row r="6" spans="1:9" ht="26.25" customHeight="1" x14ac:dyDescent="0.6">
      <c r="A6" s="38"/>
      <c r="B6" s="39"/>
      <c r="C6" s="39"/>
      <c r="D6" s="40"/>
    </row>
    <row r="7" spans="1:9" ht="34.5" hidden="1" customHeight="1" x14ac:dyDescent="0.6">
      <c r="A7" s="38"/>
      <c r="B7" s="39"/>
      <c r="C7" s="39"/>
      <c r="D7" s="40"/>
    </row>
    <row r="8" spans="1:9" ht="19.899999999999999" hidden="1" customHeight="1" x14ac:dyDescent="0.65">
      <c r="A8" s="46" t="s">
        <v>17</v>
      </c>
      <c r="B8" s="51" t="s">
        <v>22</v>
      </c>
      <c r="C8" s="51"/>
      <c r="D8" s="52"/>
    </row>
    <row r="9" spans="1:9" ht="23.25" x14ac:dyDescent="0.65">
      <c r="A9" s="46" t="s">
        <v>18</v>
      </c>
      <c r="B9" s="51" t="s">
        <v>33</v>
      </c>
      <c r="C9" s="51"/>
      <c r="D9" s="52"/>
    </row>
    <row r="10" spans="1:9" ht="23.25" x14ac:dyDescent="0.65">
      <c r="A10" s="46" t="s">
        <v>15</v>
      </c>
      <c r="B10" s="53" t="s">
        <v>29</v>
      </c>
      <c r="C10" s="51"/>
      <c r="D10" s="52"/>
    </row>
    <row r="11" spans="1:9" ht="23.25" x14ac:dyDescent="0.65">
      <c r="A11" s="46" t="s">
        <v>16</v>
      </c>
      <c r="B11" s="51" t="s">
        <v>30</v>
      </c>
      <c r="C11" s="51"/>
      <c r="D11" s="52"/>
    </row>
    <row r="12" spans="1:9" ht="23.25" x14ac:dyDescent="0.65">
      <c r="A12" s="47" t="s">
        <v>27</v>
      </c>
      <c r="B12" s="58" t="s">
        <v>46</v>
      </c>
      <c r="C12" s="58"/>
      <c r="D12" s="59"/>
    </row>
    <row r="13" spans="1:9" ht="81.75" customHeight="1" x14ac:dyDescent="0.8">
      <c r="A13" s="48" t="s">
        <v>0</v>
      </c>
      <c r="B13" s="60" t="s">
        <v>24</v>
      </c>
      <c r="C13" s="60"/>
      <c r="D13" s="60" t="s">
        <v>25</v>
      </c>
      <c r="E13" s="60"/>
      <c r="F13" s="54" t="s">
        <v>47</v>
      </c>
      <c r="G13" s="55"/>
      <c r="H13" s="5"/>
      <c r="I13" s="48" t="s">
        <v>48</v>
      </c>
    </row>
    <row r="14" spans="1:9" ht="45.95" customHeight="1" x14ac:dyDescent="0.6">
      <c r="A14" s="6"/>
      <c r="B14" s="7"/>
      <c r="C14" s="8"/>
      <c r="D14" s="7"/>
      <c r="E14" s="9"/>
      <c r="F14" s="10"/>
      <c r="G14" s="11"/>
      <c r="H14" s="12"/>
      <c r="I14" s="56" t="s">
        <v>35</v>
      </c>
    </row>
    <row r="15" spans="1:9" ht="39" customHeight="1" x14ac:dyDescent="0.65">
      <c r="A15" s="13"/>
      <c r="B15" s="14"/>
      <c r="C15" s="42" t="s">
        <v>2</v>
      </c>
      <c r="D15" s="14"/>
      <c r="E15" s="43" t="s">
        <v>2</v>
      </c>
      <c r="F15" s="15"/>
      <c r="G15" s="43" t="s">
        <v>2</v>
      </c>
      <c r="H15" s="6"/>
      <c r="I15" s="57"/>
    </row>
    <row r="16" spans="1:9" x14ac:dyDescent="0.6">
      <c r="A16" s="16" t="s">
        <v>6</v>
      </c>
      <c r="B16" s="17" t="s">
        <v>1</v>
      </c>
      <c r="C16" s="18"/>
      <c r="D16" s="19" t="s">
        <v>1</v>
      </c>
      <c r="E16" s="20"/>
      <c r="F16" s="19" t="s">
        <v>1</v>
      </c>
      <c r="G16" s="20"/>
      <c r="H16" s="6"/>
      <c r="I16" s="21"/>
    </row>
    <row r="17" spans="1:18" x14ac:dyDescent="0.6">
      <c r="A17" s="22" t="s">
        <v>28</v>
      </c>
      <c r="B17" s="23">
        <f>SUM('FY23 - 1st Quarter'!B17+'FY23 - 2nd Quarter '!B17+'FY23 - 3rd Quarter '!B17+'FY23 - 4th Quarter'!B17)</f>
        <v>22</v>
      </c>
      <c r="C17" s="24">
        <f>SUM('FY23 - 1st Quarter'!C17+'FY23 - 2nd Quarter '!C17+'FY23 - 3rd Quarter '!C17+'FY23 - 4th Quarter'!C17)</f>
        <v>946334.75</v>
      </c>
      <c r="D17" s="19">
        <f>SUM('FY23 - 1st Quarter'!D17+'FY23 - 2nd Quarter '!D17+'FY23 - 3rd Quarter '!D17+'FY23 - 4th Quarter'!D17)</f>
        <v>0</v>
      </c>
      <c r="E17" s="24">
        <f>SUM('FY23 - 1st Quarter'!E17+'FY23 - 2nd Quarter '!E17+'FY23 - 3rd Quarter '!E17+'FY23 - 4th Quarter'!E17)</f>
        <v>0</v>
      </c>
      <c r="F17" s="23">
        <f t="shared" ref="F17:G24" si="0">SUM(B17+D17)</f>
        <v>22</v>
      </c>
      <c r="G17" s="26">
        <f t="shared" si="0"/>
        <v>946334.75</v>
      </c>
      <c r="H17" s="6"/>
      <c r="I17" s="27">
        <f t="shared" ref="I17:I23" si="1">G17/G$24</f>
        <v>9.6595562806547269E-2</v>
      </c>
    </row>
    <row r="18" spans="1:18" x14ac:dyDescent="0.6">
      <c r="A18" s="22" t="s">
        <v>3</v>
      </c>
      <c r="B18" s="23">
        <f>SUM('FY23 - 1st Quarter'!B18+'FY23 - 2nd Quarter '!B18+'FY23 - 3rd Quarter '!B18+'FY23 - 4th Quarter'!B18)</f>
        <v>20</v>
      </c>
      <c r="C18" s="24">
        <f>SUM('FY23 - 1st Quarter'!C18+'FY23 - 2nd Quarter '!C18+'FY23 - 3rd Quarter '!C18+'FY23 - 4th Quarter'!C18)</f>
        <v>39682</v>
      </c>
      <c r="D18" s="19">
        <f>SUM('FY23 - 1st Quarter'!D18+'FY23 - 2nd Quarter '!D18+'FY23 - 3rd Quarter '!D18+'FY23 - 4th Quarter'!D18)</f>
        <v>0</v>
      </c>
      <c r="E18" s="24">
        <f>SUM('FY23 - 1st Quarter'!E18+'FY23 - 2nd Quarter '!E18+'FY23 - 3rd Quarter '!E18+'FY23 - 4th Quarter'!E18)</f>
        <v>0</v>
      </c>
      <c r="F18" s="23">
        <f t="shared" si="0"/>
        <v>20</v>
      </c>
      <c r="G18" s="26">
        <f t="shared" si="0"/>
        <v>39682</v>
      </c>
      <c r="H18" s="6"/>
      <c r="I18" s="27">
        <f t="shared" si="1"/>
        <v>4.050474869795713E-3</v>
      </c>
      <c r="L18" s="44"/>
    </row>
    <row r="19" spans="1:18" x14ac:dyDescent="0.6">
      <c r="A19" s="22" t="s">
        <v>4</v>
      </c>
      <c r="B19" s="23">
        <f>SUM('FY23 - 1st Quarter'!B19+'FY23 - 2nd Quarter '!B19+'FY23 - 3rd Quarter '!B19+'FY23 - 4th Quarter'!B19)</f>
        <v>82</v>
      </c>
      <c r="C19" s="24">
        <f>SUM('FY23 - 1st Quarter'!C19+'FY23 - 2nd Quarter '!C19+'FY23 - 3rd Quarter '!C19+'FY23 - 4th Quarter'!C19)</f>
        <v>600260.79999999993</v>
      </c>
      <c r="D19" s="19">
        <f>SUM('FY23 - 1st Quarter'!D19+'FY23 - 2nd Quarter '!D19+'FY23 - 3rd Quarter '!D19+'FY23 - 4th Quarter'!D19)</f>
        <v>0</v>
      </c>
      <c r="E19" s="24">
        <f>SUM('FY23 - 1st Quarter'!E19+'FY23 - 2nd Quarter '!E19+'FY23 - 3rd Quarter '!E19+'FY23 - 4th Quarter'!E19)</f>
        <v>0</v>
      </c>
      <c r="F19" s="23">
        <f t="shared" si="0"/>
        <v>82</v>
      </c>
      <c r="G19" s="26">
        <f t="shared" si="0"/>
        <v>600260.79999999993</v>
      </c>
      <c r="H19" s="6"/>
      <c r="I19" s="28">
        <f t="shared" si="1"/>
        <v>6.1270633680849514E-2</v>
      </c>
      <c r="M19" s="39"/>
    </row>
    <row r="20" spans="1:18" x14ac:dyDescent="0.6">
      <c r="A20" s="22" t="s">
        <v>31</v>
      </c>
      <c r="B20" s="23">
        <f>SUM('FY23 - 1st Quarter'!B20+'FY23 - 2nd Quarter '!B20+'FY23 - 3rd Quarter '!B20+'FY23 - 4th Quarter'!B20)</f>
        <v>23</v>
      </c>
      <c r="C20" s="24">
        <f>SUM('FY23 - 1st Quarter'!C20+'FY23 - 2nd Quarter '!C20+'FY23 - 3rd Quarter '!C20+'FY23 - 4th Quarter'!C20)</f>
        <v>923770.51</v>
      </c>
      <c r="D20" s="19">
        <f>SUM('FY23 - 1st Quarter'!D20+'FY23 - 2nd Quarter '!D20+'FY23 - 3rd Quarter '!D20+'FY23 - 4th Quarter'!D20)</f>
        <v>0</v>
      </c>
      <c r="E20" s="24">
        <f>SUM('FY23 - 1st Quarter'!E20+'FY23 - 2nd Quarter '!E20+'FY23 - 3rd Quarter '!E20+'FY23 - 4th Quarter'!E20)</f>
        <v>0</v>
      </c>
      <c r="F20" s="23">
        <f t="shared" si="0"/>
        <v>23</v>
      </c>
      <c r="G20" s="26">
        <f t="shared" si="0"/>
        <v>923770.51</v>
      </c>
      <c r="H20" s="6"/>
      <c r="I20" s="27">
        <f t="shared" si="1"/>
        <v>9.4292355128606661E-2</v>
      </c>
    </row>
    <row r="21" spans="1:18" x14ac:dyDescent="0.6">
      <c r="A21" s="22" t="s">
        <v>5</v>
      </c>
      <c r="B21" s="23">
        <f>SUM('FY23 - 1st Quarter'!B21+'FY23 - 2nd Quarter '!B21+'FY23 - 3rd Quarter '!B21+'FY23 - 4th Quarter'!B21)</f>
        <v>5</v>
      </c>
      <c r="C21" s="24">
        <f>SUM('FY23 - 1st Quarter'!C21+'FY23 - 2nd Quarter '!C21+'FY23 - 3rd Quarter '!C21+'FY23 - 4th Quarter'!C21)</f>
        <v>209759.5</v>
      </c>
      <c r="D21" s="19">
        <f>SUM('FY23 - 1st Quarter'!D21+'FY23 - 2nd Quarter '!D21+'FY23 - 3rd Quarter '!D21+'FY23 - 4th Quarter'!D21)</f>
        <v>0</v>
      </c>
      <c r="E21" s="24">
        <f>SUM('FY23 - 1st Quarter'!E21+'FY23 - 2nd Quarter '!E21+'FY23 - 3rd Quarter '!E21+'FY23 - 4th Quarter'!E21)</f>
        <v>0</v>
      </c>
      <c r="F21" s="23">
        <f t="shared" si="0"/>
        <v>5</v>
      </c>
      <c r="G21" s="26">
        <f t="shared" si="0"/>
        <v>209759.5</v>
      </c>
      <c r="H21" s="6"/>
      <c r="I21" s="28">
        <f t="shared" si="1"/>
        <v>2.1410855890603143E-2</v>
      </c>
    </row>
    <row r="22" spans="1:18" x14ac:dyDescent="0.6">
      <c r="A22" s="22" t="s">
        <v>21</v>
      </c>
      <c r="B22" s="23">
        <f>SUM('FY23 - 1st Quarter'!B22+'FY23 - 2nd Quarter '!B22+'FY23 - 3rd Quarter '!B22+'FY23 - 4th Quarter'!B22)</f>
        <v>5</v>
      </c>
      <c r="C22" s="24">
        <f>SUM('FY23 - 1st Quarter'!C22+'FY23 - 2nd Quarter '!C22+'FY23 - 3rd Quarter '!C22+'FY23 - 4th Quarter'!C22)</f>
        <v>2624.1000000000004</v>
      </c>
      <c r="D22" s="19">
        <f>SUM('FY23 - 1st Quarter'!D22+'FY23 - 2nd Quarter '!D22+'FY23 - 3rd Quarter '!D22+'FY23 - 4th Quarter'!D22)</f>
        <v>0</v>
      </c>
      <c r="E22" s="24">
        <f>SUM('FY23 - 1st Quarter'!E22+'FY23 - 2nd Quarter '!E22+'FY23 - 3rd Quarter '!E22+'FY23 - 4th Quarter'!E22)</f>
        <v>0</v>
      </c>
      <c r="F22" s="23">
        <f t="shared" si="0"/>
        <v>5</v>
      </c>
      <c r="G22" s="26">
        <f t="shared" si="0"/>
        <v>2624.1000000000004</v>
      </c>
      <c r="H22" s="6"/>
      <c r="I22" s="27">
        <f t="shared" si="1"/>
        <v>2.6785069063633217E-4</v>
      </c>
    </row>
    <row r="23" spans="1:18" x14ac:dyDescent="0.6">
      <c r="A23" s="22" t="s">
        <v>23</v>
      </c>
      <c r="B23" s="23">
        <f>SUM('FY23 - 1st Quarter'!B23+'FY23 - 2nd Quarter '!B23+'FY23 - 3rd Quarter '!B23+'FY23 - 4th Quarter'!B23)</f>
        <v>0</v>
      </c>
      <c r="C23" s="24">
        <f>SUM('FY23 - 1st Quarter'!C23+'FY23 - 2nd Quarter '!C23+'FY23 - 3rd Quarter '!C23+'FY23 - 4th Quarter'!C23)</f>
        <v>0</v>
      </c>
      <c r="D23" s="19">
        <f>SUM('FY23 - 1st Quarter'!D23+'FY23 - 2nd Quarter '!D23+'FY23 - 3rd Quarter '!D23+'FY23 - 4th Quarter'!D23)</f>
        <v>616</v>
      </c>
      <c r="E23" s="24">
        <f>SUM('FY23 - 1st Quarter'!E23+'FY23 - 2nd Quarter '!E23+'FY23 - 3rd Quarter '!E23+'FY23 - 4th Quarter'!E23)</f>
        <v>7074444.3300000001</v>
      </c>
      <c r="F23" s="23">
        <f t="shared" si="0"/>
        <v>616</v>
      </c>
      <c r="G23" s="26">
        <f t="shared" si="0"/>
        <v>7074444.3300000001</v>
      </c>
      <c r="H23" s="6"/>
      <c r="I23" s="28">
        <f t="shared" si="1"/>
        <v>0.72211226693296138</v>
      </c>
    </row>
    <row r="24" spans="1:18" ht="31.5" customHeight="1" x14ac:dyDescent="0.6">
      <c r="A24" s="16" t="s">
        <v>26</v>
      </c>
      <c r="B24" s="29">
        <f>SUM(B17:B23)</f>
        <v>157</v>
      </c>
      <c r="C24" s="30">
        <f>SUM(C17:C23)</f>
        <v>2722431.6599999997</v>
      </c>
      <c r="D24" s="31">
        <f>SUM(D17:D23)</f>
        <v>616</v>
      </c>
      <c r="E24" s="30">
        <f>SUM(E17:E23)</f>
        <v>7074444.3300000001</v>
      </c>
      <c r="F24" s="31">
        <f t="shared" si="0"/>
        <v>773</v>
      </c>
      <c r="G24" s="32">
        <f t="shared" si="0"/>
        <v>9796875.9900000002</v>
      </c>
      <c r="H24" s="13"/>
      <c r="I24" s="33">
        <f>SUM(I17:I23)</f>
        <v>1</v>
      </c>
      <c r="R24" s="39"/>
    </row>
    <row r="29" spans="1:18" x14ac:dyDescent="0.6">
      <c r="C29" s="39"/>
    </row>
  </sheetData>
  <mergeCells count="9">
    <mergeCell ref="F13:G13"/>
    <mergeCell ref="I14:I15"/>
    <mergeCell ref="B8:D8"/>
    <mergeCell ref="B9:D9"/>
    <mergeCell ref="B10:D10"/>
    <mergeCell ref="B11:D11"/>
    <mergeCell ref="B12:D12"/>
    <mergeCell ref="B13:C13"/>
    <mergeCell ref="D13:E13"/>
  </mergeCells>
  <hyperlinks>
    <hyperlink ref="B10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Instructions</vt:lpstr>
      <vt:lpstr>FY23 - 1st Quarter</vt:lpstr>
      <vt:lpstr>FY23 - 2nd Quarter </vt:lpstr>
      <vt:lpstr>FY23 - 3rd Quarter </vt:lpstr>
      <vt:lpstr>FY23 - 4th Quarter</vt:lpstr>
      <vt:lpstr>FY23 Diversity Spending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Renee'</dc:creator>
  <cp:lastModifiedBy>Booher, Benjamin</cp:lastModifiedBy>
  <cp:lastPrinted>2020-08-04T20:32:06Z</cp:lastPrinted>
  <dcterms:created xsi:type="dcterms:W3CDTF">2020-07-29T14:17:10Z</dcterms:created>
  <dcterms:modified xsi:type="dcterms:W3CDTF">2024-01-12T19:14:14Z</dcterms:modified>
</cp:coreProperties>
</file>